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7100" windowHeight="9855"/>
  </bookViews>
  <sheets>
    <sheet name="DD regions map" sheetId="20" r:id="rId1"/>
    <sheet name="Borders" sheetId="3" r:id="rId2"/>
    <sheet name="East Anglia" sheetId="4" r:id="rId3"/>
    <sheet name="East Pennines" sheetId="5" r:id="rId4"/>
    <sheet name="East Scotland" sheetId="6" r:id="rId5"/>
    <sheet name="Midland" sheetId="7" r:id="rId6"/>
    <sheet name="North East Scotland" sheetId="8" r:id="rId7"/>
    <sheet name="North Eastern" sheetId="9" r:id="rId8"/>
    <sheet name="North West Scotland" sheetId="10" r:id="rId9"/>
    <sheet name="North Western" sheetId="1" r:id="rId10"/>
    <sheet name="Severn Valley" sheetId="11" r:id="rId11"/>
    <sheet name="South Eastern" sheetId="12" r:id="rId12"/>
    <sheet name="South Western" sheetId="13" r:id="rId13"/>
    <sheet name="Southern" sheetId="14" r:id="rId14"/>
    <sheet name="Thames Valley" sheetId="16" r:id="rId15"/>
    <sheet name="Wales" sheetId="17" r:id="rId16"/>
    <sheet name="West Pennines" sheetId="18" r:id="rId17"/>
    <sheet name="West Scotland" sheetId="19" r:id="rId18"/>
  </sheets>
  <calcPr calcId="145621"/>
</workbook>
</file>

<file path=xl/calcChain.xml><?xml version="1.0" encoding="utf-8"?>
<calcChain xmlns="http://schemas.openxmlformats.org/spreadsheetml/2006/main">
  <c r="P22" i="10" l="1"/>
  <c r="P22" i="17"/>
  <c r="P22" i="8"/>
  <c r="P22" i="6"/>
  <c r="P22" i="19"/>
  <c r="P22" i="4"/>
  <c r="P22" i="5"/>
  <c r="P22" i="9"/>
  <c r="P22" i="3"/>
  <c r="P22" i="1"/>
  <c r="P22" i="18"/>
  <c r="P22" i="7"/>
  <c r="P22" i="11"/>
  <c r="P22" i="13"/>
  <c r="P22" i="14"/>
  <c r="P22" i="12"/>
  <c r="P22" i="16"/>
  <c r="P12" i="17"/>
  <c r="P18" i="8"/>
  <c r="P13" i="8"/>
  <c r="P20" i="6"/>
  <c r="P12" i="19"/>
  <c r="P19" i="9"/>
  <c r="P14" i="3"/>
  <c r="P14" i="13"/>
  <c r="P21" i="19" l="1"/>
  <c r="P20" i="19"/>
  <c r="B20" i="19"/>
  <c r="P19" i="19"/>
  <c r="B19" i="19"/>
  <c r="P18" i="19"/>
  <c r="B18" i="19"/>
  <c r="P17" i="19"/>
  <c r="B17" i="19"/>
  <c r="P16" i="19"/>
  <c r="B16" i="19"/>
  <c r="P15" i="19"/>
  <c r="B15" i="19"/>
  <c r="P14" i="19"/>
  <c r="B14" i="19"/>
  <c r="P13" i="19"/>
  <c r="B13" i="19"/>
  <c r="B12" i="19"/>
  <c r="P11" i="19"/>
  <c r="B11" i="19"/>
  <c r="P10" i="19"/>
  <c r="B10" i="19"/>
  <c r="P9" i="19"/>
  <c r="B9" i="19"/>
  <c r="P8" i="19"/>
  <c r="B8" i="19"/>
  <c r="P7" i="19"/>
  <c r="B7" i="19"/>
  <c r="P6" i="19"/>
  <c r="B6" i="19"/>
  <c r="P5" i="19"/>
  <c r="B5" i="19"/>
  <c r="P4" i="19"/>
  <c r="Q7" i="19" s="1"/>
  <c r="R7" i="19" s="1"/>
  <c r="P21" i="18"/>
  <c r="P20" i="18"/>
  <c r="B20" i="18"/>
  <c r="P19" i="18"/>
  <c r="B19" i="18"/>
  <c r="P18" i="18"/>
  <c r="B18" i="18"/>
  <c r="P17" i="18"/>
  <c r="B17" i="18"/>
  <c r="P16" i="18"/>
  <c r="B16" i="18"/>
  <c r="P15" i="18"/>
  <c r="B15" i="18"/>
  <c r="P14" i="18"/>
  <c r="B14" i="18"/>
  <c r="P13" i="18"/>
  <c r="B13" i="18"/>
  <c r="P12" i="18"/>
  <c r="B12" i="18"/>
  <c r="P11" i="18"/>
  <c r="B11" i="18"/>
  <c r="P10" i="18"/>
  <c r="B10" i="18"/>
  <c r="P9" i="18"/>
  <c r="B9" i="18"/>
  <c r="P8" i="18"/>
  <c r="B8" i="18"/>
  <c r="P7" i="18"/>
  <c r="B7" i="18"/>
  <c r="P6" i="18"/>
  <c r="B6" i="18"/>
  <c r="P5" i="18"/>
  <c r="B5" i="18"/>
  <c r="P4" i="18"/>
  <c r="Q22" i="18" s="1"/>
  <c r="R22" i="18" s="1"/>
  <c r="P21" i="17"/>
  <c r="P20" i="17"/>
  <c r="B20" i="17"/>
  <c r="P19" i="17"/>
  <c r="B19" i="17"/>
  <c r="P18" i="17"/>
  <c r="B18" i="17"/>
  <c r="P17" i="17"/>
  <c r="B17" i="17"/>
  <c r="P16" i="17"/>
  <c r="B16" i="17"/>
  <c r="P15" i="17"/>
  <c r="B15" i="17"/>
  <c r="P14" i="17"/>
  <c r="B14" i="17"/>
  <c r="P13" i="17"/>
  <c r="B13" i="17"/>
  <c r="B12" i="17"/>
  <c r="P11" i="17"/>
  <c r="B11" i="17"/>
  <c r="P10" i="17"/>
  <c r="B10" i="17"/>
  <c r="P9" i="17"/>
  <c r="B9" i="17"/>
  <c r="P8" i="17"/>
  <c r="B8" i="17"/>
  <c r="P7" i="17"/>
  <c r="B7" i="17"/>
  <c r="P6" i="17"/>
  <c r="B6" i="17"/>
  <c r="P5" i="17"/>
  <c r="B5" i="17"/>
  <c r="P4" i="17"/>
  <c r="Q22" i="17" s="1"/>
  <c r="R22" i="17" s="1"/>
  <c r="P21" i="16"/>
  <c r="P20" i="16"/>
  <c r="B20" i="16"/>
  <c r="P19" i="16"/>
  <c r="B19" i="16"/>
  <c r="P18" i="16"/>
  <c r="B18" i="16"/>
  <c r="P17" i="16"/>
  <c r="B17" i="16"/>
  <c r="P16" i="16"/>
  <c r="B16" i="16"/>
  <c r="P15" i="16"/>
  <c r="B15" i="16"/>
  <c r="P14" i="16"/>
  <c r="B14" i="16"/>
  <c r="P13" i="16"/>
  <c r="B13" i="16"/>
  <c r="P12" i="16"/>
  <c r="B12" i="16"/>
  <c r="P11" i="16"/>
  <c r="B11" i="16"/>
  <c r="P10" i="16"/>
  <c r="B10" i="16"/>
  <c r="P9" i="16"/>
  <c r="B9" i="16"/>
  <c r="P8" i="16"/>
  <c r="B8" i="16"/>
  <c r="P7" i="16"/>
  <c r="B7" i="16"/>
  <c r="P6" i="16"/>
  <c r="B6" i="16"/>
  <c r="P5" i="16"/>
  <c r="B5" i="16"/>
  <c r="P4" i="16"/>
  <c r="Q9" i="16" s="1"/>
  <c r="R9" i="16" s="1"/>
  <c r="P21" i="14"/>
  <c r="P20" i="14"/>
  <c r="B20" i="14"/>
  <c r="P19" i="14"/>
  <c r="B19" i="14"/>
  <c r="P18" i="14"/>
  <c r="B18" i="14"/>
  <c r="P17" i="14"/>
  <c r="B17" i="14"/>
  <c r="P16" i="14"/>
  <c r="B16" i="14"/>
  <c r="P15" i="14"/>
  <c r="B15" i="14"/>
  <c r="P14" i="14"/>
  <c r="B14" i="14"/>
  <c r="P13" i="14"/>
  <c r="B13" i="14"/>
  <c r="P12" i="14"/>
  <c r="B12" i="14"/>
  <c r="P11" i="14"/>
  <c r="B11" i="14"/>
  <c r="P10" i="14"/>
  <c r="B10" i="14"/>
  <c r="P9" i="14"/>
  <c r="B9" i="14"/>
  <c r="P8" i="14"/>
  <c r="B8" i="14"/>
  <c r="P7" i="14"/>
  <c r="B7" i="14"/>
  <c r="P6" i="14"/>
  <c r="B6" i="14"/>
  <c r="P5" i="14"/>
  <c r="B5" i="14"/>
  <c r="P4" i="14"/>
  <c r="Q22" i="14" s="1"/>
  <c r="R22" i="14" s="1"/>
  <c r="P21" i="13"/>
  <c r="P20" i="13"/>
  <c r="B20" i="13"/>
  <c r="P19" i="13"/>
  <c r="B19" i="13"/>
  <c r="P18" i="13"/>
  <c r="B18" i="13"/>
  <c r="P17" i="13"/>
  <c r="B17" i="13"/>
  <c r="P16" i="13"/>
  <c r="B16" i="13"/>
  <c r="P15" i="13"/>
  <c r="B15" i="13"/>
  <c r="B14" i="13"/>
  <c r="P13" i="13"/>
  <c r="B13" i="13"/>
  <c r="P12" i="13"/>
  <c r="B12" i="13"/>
  <c r="P11" i="13"/>
  <c r="B11" i="13"/>
  <c r="P10" i="13"/>
  <c r="B10" i="13"/>
  <c r="P9" i="13"/>
  <c r="B9" i="13"/>
  <c r="P8" i="13"/>
  <c r="B8" i="13"/>
  <c r="P7" i="13"/>
  <c r="B7" i="13"/>
  <c r="P6" i="13"/>
  <c r="B6" i="13"/>
  <c r="P5" i="13"/>
  <c r="B5" i="13"/>
  <c r="P4" i="13"/>
  <c r="Q22" i="13" s="1"/>
  <c r="R22" i="13" s="1"/>
  <c r="P21" i="12"/>
  <c r="P20" i="12"/>
  <c r="B20" i="12"/>
  <c r="P19" i="12"/>
  <c r="B19" i="12"/>
  <c r="P18" i="12"/>
  <c r="B18" i="12"/>
  <c r="P17" i="12"/>
  <c r="B17" i="12"/>
  <c r="P16" i="12"/>
  <c r="B16" i="12"/>
  <c r="P15" i="12"/>
  <c r="B15" i="12"/>
  <c r="P14" i="12"/>
  <c r="B14" i="12"/>
  <c r="P13" i="12"/>
  <c r="B13" i="12"/>
  <c r="P12" i="12"/>
  <c r="B12" i="12"/>
  <c r="P11" i="12"/>
  <c r="B11" i="12"/>
  <c r="P10" i="12"/>
  <c r="B10" i="12"/>
  <c r="P9" i="12"/>
  <c r="B9" i="12"/>
  <c r="P8" i="12"/>
  <c r="B8" i="12"/>
  <c r="P7" i="12"/>
  <c r="B7" i="12"/>
  <c r="P6" i="12"/>
  <c r="B6" i="12"/>
  <c r="P5" i="12"/>
  <c r="B5" i="12"/>
  <c r="P4" i="12"/>
  <c r="Q22" i="12" s="1"/>
  <c r="R22" i="12" s="1"/>
  <c r="C21" i="11"/>
  <c r="C18" i="11"/>
  <c r="C17" i="11"/>
  <c r="C14" i="11"/>
  <c r="C13" i="11"/>
  <c r="C10" i="11"/>
  <c r="C9" i="11"/>
  <c r="P21" i="11"/>
  <c r="P20" i="11"/>
  <c r="B20" i="11"/>
  <c r="C20" i="11" s="1"/>
  <c r="P19" i="11"/>
  <c r="B19" i="11"/>
  <c r="C19" i="11" s="1"/>
  <c r="P18" i="11"/>
  <c r="B18" i="11"/>
  <c r="P17" i="11"/>
  <c r="B17" i="11"/>
  <c r="P16" i="11"/>
  <c r="B16" i="11"/>
  <c r="C16" i="11" s="1"/>
  <c r="P15" i="11"/>
  <c r="B15" i="11"/>
  <c r="C15" i="11" s="1"/>
  <c r="P14" i="11"/>
  <c r="B14" i="11"/>
  <c r="P13" i="11"/>
  <c r="B13" i="11"/>
  <c r="P12" i="11"/>
  <c r="B12" i="11"/>
  <c r="C12" i="11" s="1"/>
  <c r="P11" i="11"/>
  <c r="B11" i="11"/>
  <c r="C11" i="11" s="1"/>
  <c r="P10" i="11"/>
  <c r="B10" i="11"/>
  <c r="P9" i="11"/>
  <c r="B9" i="11"/>
  <c r="P8" i="11"/>
  <c r="B8" i="11"/>
  <c r="C8" i="11" s="1"/>
  <c r="P7" i="11"/>
  <c r="B7" i="11"/>
  <c r="C7" i="11" s="1"/>
  <c r="P6" i="11"/>
  <c r="B6" i="11"/>
  <c r="C6" i="11" s="1"/>
  <c r="P5" i="11"/>
  <c r="B5" i="11"/>
  <c r="C5" i="11" s="1"/>
  <c r="P4" i="11"/>
  <c r="Q22" i="11" s="1"/>
  <c r="R22" i="11" s="1"/>
  <c r="C21" i="10"/>
  <c r="C20" i="10"/>
  <c r="C19" i="10"/>
  <c r="C15" i="10"/>
  <c r="C12" i="10"/>
  <c r="C7" i="10"/>
  <c r="P21" i="10"/>
  <c r="P20" i="10"/>
  <c r="B20" i="10"/>
  <c r="P19" i="10"/>
  <c r="B19" i="10"/>
  <c r="P18" i="10"/>
  <c r="B18" i="10"/>
  <c r="C18" i="10" s="1"/>
  <c r="P17" i="10"/>
  <c r="B17" i="10"/>
  <c r="C17" i="10" s="1"/>
  <c r="P16" i="10"/>
  <c r="B16" i="10"/>
  <c r="C16" i="10" s="1"/>
  <c r="P15" i="10"/>
  <c r="B15" i="10"/>
  <c r="P14" i="10"/>
  <c r="B14" i="10"/>
  <c r="C14" i="10" s="1"/>
  <c r="P13" i="10"/>
  <c r="B13" i="10"/>
  <c r="C13" i="10" s="1"/>
  <c r="P12" i="10"/>
  <c r="B12" i="10"/>
  <c r="P11" i="10"/>
  <c r="B11" i="10"/>
  <c r="C11" i="10" s="1"/>
  <c r="P10" i="10"/>
  <c r="B10" i="10"/>
  <c r="C10" i="10" s="1"/>
  <c r="P9" i="10"/>
  <c r="B9" i="10"/>
  <c r="C9" i="10" s="1"/>
  <c r="P8" i="10"/>
  <c r="B8" i="10"/>
  <c r="C8" i="10" s="1"/>
  <c r="P7" i="10"/>
  <c r="B7" i="10"/>
  <c r="P6" i="10"/>
  <c r="B6" i="10"/>
  <c r="C6" i="10" s="1"/>
  <c r="P5" i="10"/>
  <c r="B5" i="10"/>
  <c r="C5" i="10" s="1"/>
  <c r="P4" i="10"/>
  <c r="Q22" i="10" s="1"/>
  <c r="R22" i="10" s="1"/>
  <c r="P21" i="9"/>
  <c r="P20" i="9"/>
  <c r="B20" i="9"/>
  <c r="B19" i="9"/>
  <c r="P18" i="9"/>
  <c r="B18" i="9"/>
  <c r="P17" i="9"/>
  <c r="B17" i="9"/>
  <c r="P16" i="9"/>
  <c r="B16" i="9"/>
  <c r="P15" i="9"/>
  <c r="B15" i="9"/>
  <c r="P14" i="9"/>
  <c r="B14" i="9"/>
  <c r="P13" i="9"/>
  <c r="B13" i="9"/>
  <c r="P12" i="9"/>
  <c r="B12" i="9"/>
  <c r="P11" i="9"/>
  <c r="B11" i="9"/>
  <c r="P10" i="9"/>
  <c r="B10" i="9"/>
  <c r="P9" i="9"/>
  <c r="B9" i="9"/>
  <c r="P8" i="9"/>
  <c r="B8" i="9"/>
  <c r="P7" i="9"/>
  <c r="B7" i="9"/>
  <c r="P6" i="9"/>
  <c r="B6" i="9"/>
  <c r="P5" i="9"/>
  <c r="B5" i="9"/>
  <c r="P4" i="9"/>
  <c r="Q7" i="9" s="1"/>
  <c r="R7" i="9" s="1"/>
  <c r="C21" i="8"/>
  <c r="C19" i="8"/>
  <c r="C18" i="8"/>
  <c r="C14" i="8"/>
  <c r="C10" i="8"/>
  <c r="C6" i="8"/>
  <c r="P21" i="8"/>
  <c r="P20" i="8"/>
  <c r="B20" i="8"/>
  <c r="C20" i="8" s="1"/>
  <c r="P19" i="8"/>
  <c r="B19" i="8"/>
  <c r="B18" i="8"/>
  <c r="P17" i="8"/>
  <c r="B17" i="8"/>
  <c r="C17" i="8" s="1"/>
  <c r="P16" i="8"/>
  <c r="B16" i="8"/>
  <c r="C16" i="8" s="1"/>
  <c r="P15" i="8"/>
  <c r="B15" i="8"/>
  <c r="C15" i="8" s="1"/>
  <c r="P14" i="8"/>
  <c r="B14" i="8"/>
  <c r="B13" i="8"/>
  <c r="C13" i="8" s="1"/>
  <c r="P12" i="8"/>
  <c r="B12" i="8"/>
  <c r="C12" i="8" s="1"/>
  <c r="P11" i="8"/>
  <c r="B11" i="8"/>
  <c r="C11" i="8" s="1"/>
  <c r="P10" i="8"/>
  <c r="B10" i="8"/>
  <c r="P9" i="8"/>
  <c r="B9" i="8"/>
  <c r="C9" i="8" s="1"/>
  <c r="P8" i="8"/>
  <c r="B8" i="8"/>
  <c r="C8" i="8" s="1"/>
  <c r="P7" i="8"/>
  <c r="B7" i="8"/>
  <c r="C7" i="8" s="1"/>
  <c r="P6" i="8"/>
  <c r="B6" i="8"/>
  <c r="P5" i="8"/>
  <c r="B5" i="8"/>
  <c r="C5" i="8" s="1"/>
  <c r="P4" i="8"/>
  <c r="Q13" i="8" s="1"/>
  <c r="R13" i="8" s="1"/>
  <c r="C21" i="7"/>
  <c r="C18" i="7"/>
  <c r="C17" i="7"/>
  <c r="C15" i="7"/>
  <c r="C14" i="7"/>
  <c r="C11" i="7"/>
  <c r="C10" i="7"/>
  <c r="C7" i="7"/>
  <c r="C6" i="7"/>
  <c r="C5" i="7"/>
  <c r="C21" i="6"/>
  <c r="C20" i="6"/>
  <c r="C19" i="6"/>
  <c r="C15" i="6"/>
  <c r="C12" i="6"/>
  <c r="C11" i="6"/>
  <c r="C8" i="6"/>
  <c r="C7" i="6"/>
  <c r="P21" i="7"/>
  <c r="P20" i="7"/>
  <c r="B20" i="7"/>
  <c r="C20" i="7" s="1"/>
  <c r="P19" i="7"/>
  <c r="B19" i="7"/>
  <c r="C19" i="7" s="1"/>
  <c r="P18" i="7"/>
  <c r="B18" i="7"/>
  <c r="P17" i="7"/>
  <c r="B17" i="7"/>
  <c r="P16" i="7"/>
  <c r="B16" i="7"/>
  <c r="C16" i="7" s="1"/>
  <c r="P15" i="7"/>
  <c r="B15" i="7"/>
  <c r="P14" i="7"/>
  <c r="B14" i="7"/>
  <c r="P13" i="7"/>
  <c r="B13" i="7"/>
  <c r="C13" i="7" s="1"/>
  <c r="P12" i="7"/>
  <c r="B12" i="7"/>
  <c r="C12" i="7" s="1"/>
  <c r="P11" i="7"/>
  <c r="B11" i="7"/>
  <c r="P10" i="7"/>
  <c r="B10" i="7"/>
  <c r="P9" i="7"/>
  <c r="B9" i="7"/>
  <c r="C9" i="7" s="1"/>
  <c r="P8" i="7"/>
  <c r="B8" i="7"/>
  <c r="C8" i="7" s="1"/>
  <c r="P7" i="7"/>
  <c r="B7" i="7"/>
  <c r="P6" i="7"/>
  <c r="B6" i="7"/>
  <c r="P5" i="7"/>
  <c r="B5" i="7"/>
  <c r="P4" i="7"/>
  <c r="Q22" i="7" s="1"/>
  <c r="R22" i="7" s="1"/>
  <c r="P21" i="6"/>
  <c r="B20" i="6"/>
  <c r="P19" i="6"/>
  <c r="B19" i="6"/>
  <c r="P18" i="6"/>
  <c r="B18" i="6"/>
  <c r="C18" i="6" s="1"/>
  <c r="P17" i="6"/>
  <c r="B17" i="6"/>
  <c r="C17" i="6" s="1"/>
  <c r="P16" i="6"/>
  <c r="B16" i="6"/>
  <c r="C16" i="6" s="1"/>
  <c r="P15" i="6"/>
  <c r="B15" i="6"/>
  <c r="P14" i="6"/>
  <c r="B14" i="6"/>
  <c r="C14" i="6" s="1"/>
  <c r="P13" i="6"/>
  <c r="B13" i="6"/>
  <c r="C13" i="6" s="1"/>
  <c r="P12" i="6"/>
  <c r="B12" i="6"/>
  <c r="P11" i="6"/>
  <c r="B11" i="6"/>
  <c r="P10" i="6"/>
  <c r="B10" i="6"/>
  <c r="C10" i="6" s="1"/>
  <c r="P9" i="6"/>
  <c r="B9" i="6"/>
  <c r="C9" i="6" s="1"/>
  <c r="P8" i="6"/>
  <c r="B8" i="6"/>
  <c r="P7" i="6"/>
  <c r="B7" i="6"/>
  <c r="P6" i="6"/>
  <c r="B6" i="6"/>
  <c r="C6" i="6" s="1"/>
  <c r="P5" i="6"/>
  <c r="B5" i="6"/>
  <c r="C5" i="6" s="1"/>
  <c r="P4" i="6"/>
  <c r="Q5" i="6" s="1"/>
  <c r="R5" i="6" s="1"/>
  <c r="C21" i="5"/>
  <c r="C19" i="5"/>
  <c r="C14" i="5"/>
  <c r="C13" i="5"/>
  <c r="C9" i="5"/>
  <c r="C6" i="5"/>
  <c r="C21" i="4"/>
  <c r="C20" i="4"/>
  <c r="C15" i="4"/>
  <c r="C11" i="4"/>
  <c r="C6" i="4"/>
  <c r="P21" i="5"/>
  <c r="P20" i="5"/>
  <c r="B20" i="5"/>
  <c r="C20" i="5" s="1"/>
  <c r="P19" i="5"/>
  <c r="B19" i="5"/>
  <c r="P18" i="5"/>
  <c r="B18" i="5"/>
  <c r="C18" i="5" s="1"/>
  <c r="P17" i="5"/>
  <c r="B17" i="5"/>
  <c r="C17" i="5" s="1"/>
  <c r="P16" i="5"/>
  <c r="B16" i="5"/>
  <c r="C16" i="5" s="1"/>
  <c r="P15" i="5"/>
  <c r="B15" i="5"/>
  <c r="C15" i="5" s="1"/>
  <c r="P14" i="5"/>
  <c r="B14" i="5"/>
  <c r="P13" i="5"/>
  <c r="B13" i="5"/>
  <c r="P12" i="5"/>
  <c r="B12" i="5"/>
  <c r="C12" i="5" s="1"/>
  <c r="P11" i="5"/>
  <c r="B11" i="5"/>
  <c r="C11" i="5" s="1"/>
  <c r="P10" i="5"/>
  <c r="B10" i="5"/>
  <c r="C10" i="5" s="1"/>
  <c r="P9" i="5"/>
  <c r="B9" i="5"/>
  <c r="P8" i="5"/>
  <c r="B8" i="5"/>
  <c r="C8" i="5" s="1"/>
  <c r="P7" i="5"/>
  <c r="B7" i="5"/>
  <c r="C7" i="5" s="1"/>
  <c r="P6" i="5"/>
  <c r="B6" i="5"/>
  <c r="P5" i="5"/>
  <c r="B5" i="5"/>
  <c r="C5" i="5" s="1"/>
  <c r="P4" i="5"/>
  <c r="Q22" i="5" s="1"/>
  <c r="R22" i="5" s="1"/>
  <c r="P21" i="4"/>
  <c r="P20" i="4"/>
  <c r="B20" i="4"/>
  <c r="P19" i="4"/>
  <c r="B19" i="4"/>
  <c r="C19" i="4" s="1"/>
  <c r="P18" i="4"/>
  <c r="B18" i="4"/>
  <c r="C18" i="4" s="1"/>
  <c r="P17" i="4"/>
  <c r="B17" i="4"/>
  <c r="C17" i="4" s="1"/>
  <c r="P16" i="4"/>
  <c r="B16" i="4"/>
  <c r="C16" i="4" s="1"/>
  <c r="P15" i="4"/>
  <c r="B15" i="4"/>
  <c r="P14" i="4"/>
  <c r="B14" i="4"/>
  <c r="C14" i="4" s="1"/>
  <c r="P13" i="4"/>
  <c r="B13" i="4"/>
  <c r="C13" i="4" s="1"/>
  <c r="P12" i="4"/>
  <c r="B12" i="4"/>
  <c r="C12" i="4" s="1"/>
  <c r="P11" i="4"/>
  <c r="B11" i="4"/>
  <c r="P10" i="4"/>
  <c r="B10" i="4"/>
  <c r="C10" i="4" s="1"/>
  <c r="P9" i="4"/>
  <c r="B9" i="4"/>
  <c r="C9" i="4" s="1"/>
  <c r="P8" i="4"/>
  <c r="B8" i="4"/>
  <c r="C8" i="4" s="1"/>
  <c r="P7" i="4"/>
  <c r="B7" i="4"/>
  <c r="C7" i="4" s="1"/>
  <c r="P6" i="4"/>
  <c r="B6" i="4"/>
  <c r="P5" i="4"/>
  <c r="B5" i="4"/>
  <c r="C5" i="4" s="1"/>
  <c r="P4" i="4"/>
  <c r="Q22" i="4" s="1"/>
  <c r="R22" i="4" s="1"/>
  <c r="P21" i="3"/>
  <c r="C21" i="3"/>
  <c r="P20" i="3"/>
  <c r="B20" i="3"/>
  <c r="C20" i="3"/>
  <c r="P19" i="3"/>
  <c r="C19" i="3"/>
  <c r="B19" i="3"/>
  <c r="P18" i="3"/>
  <c r="B18" i="3"/>
  <c r="C18" i="3"/>
  <c r="P17" i="3"/>
  <c r="B17" i="3"/>
  <c r="C17" i="3" s="1"/>
  <c r="P16" i="3"/>
  <c r="C16" i="3"/>
  <c r="B16" i="3"/>
  <c r="P15" i="3"/>
  <c r="B15" i="3"/>
  <c r="C15" i="3" s="1"/>
  <c r="B14" i="3"/>
  <c r="C14" i="3"/>
  <c r="P13" i="3"/>
  <c r="C13" i="3"/>
  <c r="B13" i="3"/>
  <c r="P12" i="3"/>
  <c r="B12" i="3"/>
  <c r="C12" i="3" s="1"/>
  <c r="P11" i="3"/>
  <c r="C11" i="3"/>
  <c r="B11" i="3"/>
  <c r="P10" i="3"/>
  <c r="B10" i="3"/>
  <c r="C10" i="3" s="1"/>
  <c r="P9" i="3"/>
  <c r="B9" i="3"/>
  <c r="C9" i="3" s="1"/>
  <c r="P8" i="3"/>
  <c r="B8" i="3"/>
  <c r="C8" i="3" s="1"/>
  <c r="P7" i="3"/>
  <c r="B7" i="3"/>
  <c r="C7" i="3" s="1"/>
  <c r="P6" i="3"/>
  <c r="B6" i="3"/>
  <c r="C6" i="3"/>
  <c r="P5" i="3"/>
  <c r="C5" i="3"/>
  <c r="B5" i="3"/>
  <c r="P4" i="3"/>
  <c r="Q22" i="3" s="1"/>
  <c r="R22" i="3" s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Q8" i="1" s="1"/>
  <c r="R8" i="1" s="1"/>
  <c r="C12" i="1"/>
  <c r="C15" i="1"/>
  <c r="C21" i="1"/>
  <c r="B5" i="1"/>
  <c r="C5" i="1" s="1"/>
  <c r="B6" i="1"/>
  <c r="C6" i="1"/>
  <c r="B7" i="1"/>
  <c r="C7" i="1" s="1"/>
  <c r="B8" i="1"/>
  <c r="C8" i="1"/>
  <c r="B9" i="1"/>
  <c r="C9" i="1" s="1"/>
  <c r="B10" i="1"/>
  <c r="C10" i="1" s="1"/>
  <c r="B11" i="1"/>
  <c r="C11" i="1" s="1"/>
  <c r="B12" i="1"/>
  <c r="B13" i="1"/>
  <c r="C13" i="1"/>
  <c r="B14" i="1"/>
  <c r="C14" i="1" s="1"/>
  <c r="B15" i="1"/>
  <c r="B16" i="1"/>
  <c r="C16" i="1" s="1"/>
  <c r="B17" i="1"/>
  <c r="C17" i="1" s="1"/>
  <c r="B18" i="1"/>
  <c r="C18" i="1" s="1"/>
  <c r="B19" i="1"/>
  <c r="C19" i="1" s="1"/>
  <c r="B20" i="1"/>
  <c r="C20" i="1"/>
  <c r="Q9" i="18"/>
  <c r="R9" i="18" s="1"/>
  <c r="Q16" i="14"/>
  <c r="R16" i="14" s="1"/>
  <c r="Q18" i="14"/>
  <c r="R18" i="14" s="1"/>
  <c r="Q7" i="8"/>
  <c r="R7" i="8" s="1"/>
  <c r="Q9" i="10" l="1"/>
  <c r="R9" i="10" s="1"/>
  <c r="Q11" i="10"/>
  <c r="R11" i="10" s="1"/>
  <c r="Q17" i="10"/>
  <c r="R17" i="10" s="1"/>
  <c r="Q21" i="10"/>
  <c r="R21" i="10" s="1"/>
  <c r="Q15" i="10"/>
  <c r="R15" i="10" s="1"/>
  <c r="Q5" i="10"/>
  <c r="R5" i="10" s="1"/>
  <c r="Q7" i="10"/>
  <c r="R7" i="10" s="1"/>
  <c r="Q13" i="10"/>
  <c r="R13" i="10" s="1"/>
  <c r="Q19" i="10"/>
  <c r="R19" i="10" s="1"/>
  <c r="Q8" i="10"/>
  <c r="R8" i="10" s="1"/>
  <c r="Q12" i="10"/>
  <c r="R12" i="10" s="1"/>
  <c r="Q6" i="10"/>
  <c r="R6" i="10" s="1"/>
  <c r="Q10" i="10"/>
  <c r="R10" i="10" s="1"/>
  <c r="Q14" i="10"/>
  <c r="R14" i="10" s="1"/>
  <c r="Q16" i="10"/>
  <c r="R16" i="10" s="1"/>
  <c r="Q18" i="10"/>
  <c r="R18" i="10" s="1"/>
  <c r="Q20" i="10"/>
  <c r="R20" i="10" s="1"/>
  <c r="Q13" i="17"/>
  <c r="R13" i="17" s="1"/>
  <c r="Q7" i="17"/>
  <c r="R7" i="17" s="1"/>
  <c r="Q17" i="17"/>
  <c r="R17" i="17" s="1"/>
  <c r="Q19" i="17"/>
  <c r="R19" i="17" s="1"/>
  <c r="Q12" i="17"/>
  <c r="R12" i="17" s="1"/>
  <c r="Q11" i="8"/>
  <c r="R11" i="8" s="1"/>
  <c r="Q9" i="8"/>
  <c r="R9" i="8" s="1"/>
  <c r="Q8" i="8"/>
  <c r="R8" i="8" s="1"/>
  <c r="Q16" i="8"/>
  <c r="R16" i="8" s="1"/>
  <c r="Q17" i="8"/>
  <c r="R17" i="8" s="1"/>
  <c r="Q20" i="8"/>
  <c r="R20" i="8" s="1"/>
  <c r="Q12" i="8"/>
  <c r="R12" i="8" s="1"/>
  <c r="Q21" i="8"/>
  <c r="R21" i="8" s="1"/>
  <c r="Q22" i="8"/>
  <c r="R22" i="8" s="1"/>
  <c r="Q6" i="8"/>
  <c r="R6" i="8" s="1"/>
  <c r="Q5" i="8"/>
  <c r="R5" i="8" s="1"/>
  <c r="Q19" i="8"/>
  <c r="R19" i="8" s="1"/>
  <c r="Q15" i="8"/>
  <c r="R15" i="8" s="1"/>
  <c r="Q18" i="8"/>
  <c r="R18" i="8" s="1"/>
  <c r="Q14" i="8"/>
  <c r="R14" i="8" s="1"/>
  <c r="Q10" i="8"/>
  <c r="R10" i="8" s="1"/>
  <c r="Q7" i="6"/>
  <c r="R7" i="6" s="1"/>
  <c r="Q11" i="6"/>
  <c r="R11" i="6" s="1"/>
  <c r="Q13" i="6"/>
  <c r="R13" i="6" s="1"/>
  <c r="Q15" i="6"/>
  <c r="R15" i="6" s="1"/>
  <c r="Q17" i="6"/>
  <c r="R17" i="6" s="1"/>
  <c r="Q6" i="6"/>
  <c r="R6" i="6" s="1"/>
  <c r="Q10" i="6"/>
  <c r="R10" i="6" s="1"/>
  <c r="Q19" i="6"/>
  <c r="R19" i="6" s="1"/>
  <c r="Q21" i="6"/>
  <c r="R21" i="6" s="1"/>
  <c r="Q9" i="6"/>
  <c r="R9" i="6" s="1"/>
  <c r="Q22" i="6"/>
  <c r="R22" i="6" s="1"/>
  <c r="Q12" i="6"/>
  <c r="R12" i="6" s="1"/>
  <c r="Q14" i="6"/>
  <c r="R14" i="6" s="1"/>
  <c r="Q18" i="6"/>
  <c r="R18" i="6" s="1"/>
  <c r="Q20" i="6"/>
  <c r="R20" i="6" s="1"/>
  <c r="Q14" i="19"/>
  <c r="R14" i="19" s="1"/>
  <c r="Q22" i="19"/>
  <c r="R22" i="19" s="1"/>
  <c r="Q10" i="19"/>
  <c r="R10" i="19" s="1"/>
  <c r="Q13" i="19"/>
  <c r="R13" i="19" s="1"/>
  <c r="Q15" i="19"/>
  <c r="R15" i="19" s="1"/>
  <c r="Q17" i="19"/>
  <c r="R17" i="19" s="1"/>
  <c r="Q16" i="19"/>
  <c r="R16" i="19" s="1"/>
  <c r="Q9" i="19"/>
  <c r="R9" i="19" s="1"/>
  <c r="Q12" i="19"/>
  <c r="R12" i="19" s="1"/>
  <c r="Q18" i="19"/>
  <c r="R18" i="19" s="1"/>
  <c r="Q20" i="19"/>
  <c r="R20" i="19" s="1"/>
  <c r="Q19" i="19"/>
  <c r="R19" i="19" s="1"/>
  <c r="Q8" i="19"/>
  <c r="R8" i="19" s="1"/>
  <c r="Q11" i="19"/>
  <c r="R11" i="19" s="1"/>
  <c r="Q21" i="19"/>
  <c r="R21" i="19" s="1"/>
  <c r="Q6" i="4"/>
  <c r="R6" i="4" s="1"/>
  <c r="Q5" i="4"/>
  <c r="R5" i="4" s="1"/>
  <c r="Q7" i="4"/>
  <c r="R7" i="4" s="1"/>
  <c r="Q21" i="4"/>
  <c r="R21" i="4" s="1"/>
  <c r="Q11" i="4"/>
  <c r="R11" i="4" s="1"/>
  <c r="Q13" i="4"/>
  <c r="R13" i="4" s="1"/>
  <c r="Q15" i="4"/>
  <c r="R15" i="4" s="1"/>
  <c r="Q17" i="4"/>
  <c r="R17" i="4" s="1"/>
  <c r="Q19" i="4"/>
  <c r="R19" i="4" s="1"/>
  <c r="Q9" i="4"/>
  <c r="R9" i="4" s="1"/>
  <c r="Q8" i="4"/>
  <c r="R8" i="4" s="1"/>
  <c r="Q10" i="4"/>
  <c r="R10" i="4" s="1"/>
  <c r="Q12" i="4"/>
  <c r="R12" i="4" s="1"/>
  <c r="Q14" i="4"/>
  <c r="R14" i="4" s="1"/>
  <c r="Q16" i="4"/>
  <c r="R16" i="4" s="1"/>
  <c r="Q18" i="4"/>
  <c r="R18" i="4" s="1"/>
  <c r="Q20" i="4"/>
  <c r="R20" i="4" s="1"/>
  <c r="Q13" i="5"/>
  <c r="R13" i="5" s="1"/>
  <c r="Q15" i="5"/>
  <c r="R15" i="5" s="1"/>
  <c r="Q19" i="5"/>
  <c r="R19" i="5" s="1"/>
  <c r="Q5" i="5"/>
  <c r="R5" i="5" s="1"/>
  <c r="Q10" i="5"/>
  <c r="R10" i="5" s="1"/>
  <c r="Q7" i="5"/>
  <c r="R7" i="5" s="1"/>
  <c r="Q9" i="5"/>
  <c r="R9" i="5" s="1"/>
  <c r="Q17" i="5"/>
  <c r="R17" i="5" s="1"/>
  <c r="Q11" i="5"/>
  <c r="R11" i="5" s="1"/>
  <c r="Q21" i="5"/>
  <c r="R21" i="5" s="1"/>
  <c r="Q6" i="5"/>
  <c r="R6" i="5" s="1"/>
  <c r="Q8" i="5"/>
  <c r="R8" i="5" s="1"/>
  <c r="Q12" i="5"/>
  <c r="R12" i="5" s="1"/>
  <c r="Q14" i="5"/>
  <c r="R14" i="5" s="1"/>
  <c r="Q16" i="5"/>
  <c r="R16" i="5" s="1"/>
  <c r="Q18" i="5"/>
  <c r="R18" i="5" s="1"/>
  <c r="Q20" i="5"/>
  <c r="R20" i="5" s="1"/>
  <c r="Q5" i="9"/>
  <c r="R5" i="9" s="1"/>
  <c r="Q15" i="9"/>
  <c r="R15" i="9" s="1"/>
  <c r="Q17" i="9"/>
  <c r="R17" i="9" s="1"/>
  <c r="Q20" i="9"/>
  <c r="R20" i="9" s="1"/>
  <c r="Q8" i="9"/>
  <c r="R8" i="9" s="1"/>
  <c r="Q18" i="9"/>
  <c r="R18" i="9" s="1"/>
  <c r="Q10" i="9"/>
  <c r="R10" i="9" s="1"/>
  <c r="Q12" i="9"/>
  <c r="R12" i="9" s="1"/>
  <c r="Q14" i="9"/>
  <c r="R14" i="9" s="1"/>
  <c r="Q16" i="9"/>
  <c r="R16" i="9" s="1"/>
  <c r="Q21" i="9"/>
  <c r="R21" i="9" s="1"/>
  <c r="Q22" i="9"/>
  <c r="R22" i="9" s="1"/>
  <c r="Q16" i="3"/>
  <c r="R16" i="3" s="1"/>
  <c r="Q19" i="3"/>
  <c r="R19" i="3" s="1"/>
  <c r="Q7" i="3"/>
  <c r="R7" i="3" s="1"/>
  <c r="Q11" i="3"/>
  <c r="R11" i="3" s="1"/>
  <c r="Q21" i="3"/>
  <c r="R21" i="3" s="1"/>
  <c r="Q8" i="3"/>
  <c r="R8" i="3" s="1"/>
  <c r="Q9" i="3"/>
  <c r="R9" i="3" s="1"/>
  <c r="Q5" i="3"/>
  <c r="R5" i="3" s="1"/>
  <c r="Q6" i="3"/>
  <c r="R6" i="3" s="1"/>
  <c r="Q13" i="3"/>
  <c r="R13" i="3" s="1"/>
  <c r="Q15" i="3"/>
  <c r="R15" i="3" s="1"/>
  <c r="Q18" i="3"/>
  <c r="R18" i="3" s="1"/>
  <c r="Q10" i="3"/>
  <c r="R10" i="3" s="1"/>
  <c r="Q12" i="3"/>
  <c r="R12" i="3" s="1"/>
  <c r="Q17" i="3"/>
  <c r="R17" i="3" s="1"/>
  <c r="Q14" i="3"/>
  <c r="R14" i="3" s="1"/>
  <c r="Q20" i="3"/>
  <c r="R20" i="3" s="1"/>
  <c r="Q21" i="1"/>
  <c r="R21" i="1" s="1"/>
  <c r="Q13" i="1"/>
  <c r="R13" i="1" s="1"/>
  <c r="Q17" i="1"/>
  <c r="R17" i="1" s="1"/>
  <c r="Q9" i="1"/>
  <c r="R9" i="1" s="1"/>
  <c r="Q20" i="1"/>
  <c r="R20" i="1" s="1"/>
  <c r="Q16" i="1"/>
  <c r="R16" i="1" s="1"/>
  <c r="Q12" i="1"/>
  <c r="R12" i="1" s="1"/>
  <c r="Q15" i="1"/>
  <c r="R15" i="1" s="1"/>
  <c r="Q7" i="1"/>
  <c r="R7" i="1" s="1"/>
  <c r="Q6" i="1"/>
  <c r="R6" i="1" s="1"/>
  <c r="Q22" i="1"/>
  <c r="R22" i="1" s="1"/>
  <c r="Q18" i="1"/>
  <c r="R18" i="1" s="1"/>
  <c r="Q10" i="1"/>
  <c r="R10" i="1" s="1"/>
  <c r="Q5" i="1"/>
  <c r="R5" i="1" s="1"/>
  <c r="Q18" i="18"/>
  <c r="R18" i="18" s="1"/>
  <c r="Q16" i="18"/>
  <c r="R16" i="18" s="1"/>
  <c r="Q15" i="18"/>
  <c r="R15" i="18" s="1"/>
  <c r="Q21" i="18"/>
  <c r="R21" i="18" s="1"/>
  <c r="Q8" i="18"/>
  <c r="R8" i="18" s="1"/>
  <c r="Q14" i="18"/>
  <c r="R14" i="18" s="1"/>
  <c r="Q6" i="18"/>
  <c r="R6" i="18" s="1"/>
  <c r="Q17" i="18"/>
  <c r="R17" i="18" s="1"/>
  <c r="Q19" i="18"/>
  <c r="R19" i="18" s="1"/>
  <c r="Q7" i="7"/>
  <c r="R7" i="7" s="1"/>
  <c r="Q11" i="7"/>
  <c r="R11" i="7" s="1"/>
  <c r="Q13" i="7"/>
  <c r="R13" i="7" s="1"/>
  <c r="Q19" i="7"/>
  <c r="R19" i="7" s="1"/>
  <c r="Q10" i="7"/>
  <c r="R10" i="7" s="1"/>
  <c r="Q9" i="7"/>
  <c r="R9" i="7" s="1"/>
  <c r="Q8" i="7"/>
  <c r="R8" i="7" s="1"/>
  <c r="Q20" i="7"/>
  <c r="R20" i="7" s="1"/>
  <c r="Q17" i="7"/>
  <c r="R17" i="7" s="1"/>
  <c r="Q6" i="7"/>
  <c r="R6" i="7" s="1"/>
  <c r="Q14" i="7"/>
  <c r="R14" i="7" s="1"/>
  <c r="Q16" i="7"/>
  <c r="R16" i="7" s="1"/>
  <c r="Q18" i="7"/>
  <c r="R18" i="7" s="1"/>
  <c r="Q15" i="7"/>
  <c r="R15" i="7" s="1"/>
  <c r="Q5" i="7"/>
  <c r="R5" i="7" s="1"/>
  <c r="Q21" i="7"/>
  <c r="R21" i="7" s="1"/>
  <c r="Q9" i="11"/>
  <c r="R9" i="11" s="1"/>
  <c r="Q8" i="11"/>
  <c r="R8" i="11" s="1"/>
  <c r="Q15" i="11"/>
  <c r="R15" i="11" s="1"/>
  <c r="Q5" i="11"/>
  <c r="R5" i="11" s="1"/>
  <c r="Q12" i="11"/>
  <c r="R12" i="11" s="1"/>
  <c r="Q7" i="11"/>
  <c r="R7" i="11" s="1"/>
  <c r="Q6" i="11"/>
  <c r="R6" i="11" s="1"/>
  <c r="Q14" i="11"/>
  <c r="R14" i="11" s="1"/>
  <c r="Q16" i="11"/>
  <c r="R16" i="11" s="1"/>
  <c r="Q18" i="11"/>
  <c r="R18" i="11" s="1"/>
  <c r="Q11" i="11"/>
  <c r="R11" i="11" s="1"/>
  <c r="Q20" i="11"/>
  <c r="R20" i="11" s="1"/>
  <c r="Q10" i="11"/>
  <c r="R10" i="11" s="1"/>
  <c r="Q13" i="11"/>
  <c r="R13" i="11" s="1"/>
  <c r="Q17" i="11"/>
  <c r="R17" i="11" s="1"/>
  <c r="Q19" i="11"/>
  <c r="R19" i="11" s="1"/>
  <c r="Q21" i="11"/>
  <c r="R21" i="11" s="1"/>
  <c r="Q8" i="13"/>
  <c r="R8" i="13" s="1"/>
  <c r="Q18" i="13"/>
  <c r="R18" i="13" s="1"/>
  <c r="Q20" i="13"/>
  <c r="R20" i="13" s="1"/>
  <c r="Q12" i="13"/>
  <c r="R12" i="13" s="1"/>
  <c r="Q7" i="13"/>
  <c r="R7" i="13" s="1"/>
  <c r="Q11" i="13"/>
  <c r="R11" i="13" s="1"/>
  <c r="Q15" i="13"/>
  <c r="R15" i="13" s="1"/>
  <c r="Q21" i="13"/>
  <c r="R21" i="13" s="1"/>
  <c r="Q6" i="13"/>
  <c r="R6" i="13" s="1"/>
  <c r="Q10" i="13"/>
  <c r="R10" i="13" s="1"/>
  <c r="Q13" i="13"/>
  <c r="R13" i="13" s="1"/>
  <c r="Q17" i="13"/>
  <c r="R17" i="13" s="1"/>
  <c r="Q19" i="13"/>
  <c r="R19" i="13" s="1"/>
  <c r="Q5" i="13"/>
  <c r="R5" i="13" s="1"/>
  <c r="Q9" i="13"/>
  <c r="R9" i="13" s="1"/>
  <c r="Q16" i="13"/>
  <c r="R16" i="13" s="1"/>
  <c r="Q14" i="13"/>
  <c r="R14" i="13" s="1"/>
  <c r="Q9" i="14"/>
  <c r="R9" i="14" s="1"/>
  <c r="Q5" i="14"/>
  <c r="R5" i="14" s="1"/>
  <c r="Q7" i="14"/>
  <c r="R7" i="14" s="1"/>
  <c r="Q14" i="14"/>
  <c r="R14" i="14" s="1"/>
  <c r="Q20" i="14"/>
  <c r="R20" i="14" s="1"/>
  <c r="Q10" i="14"/>
  <c r="R10" i="14" s="1"/>
  <c r="Q12" i="14"/>
  <c r="R12" i="14" s="1"/>
  <c r="Q11" i="14"/>
  <c r="R11" i="14" s="1"/>
  <c r="Q6" i="14"/>
  <c r="R6" i="14" s="1"/>
  <c r="Q8" i="14"/>
  <c r="R8" i="14" s="1"/>
  <c r="Q13" i="14"/>
  <c r="R13" i="14" s="1"/>
  <c r="Q15" i="14"/>
  <c r="R15" i="14" s="1"/>
  <c r="Q17" i="14"/>
  <c r="R17" i="14" s="1"/>
  <c r="Q19" i="14"/>
  <c r="R19" i="14" s="1"/>
  <c r="Q21" i="14"/>
  <c r="R21" i="14" s="1"/>
  <c r="Q9" i="12"/>
  <c r="R9" i="12" s="1"/>
  <c r="Q11" i="12"/>
  <c r="R11" i="12" s="1"/>
  <c r="Q21" i="12"/>
  <c r="R21" i="12" s="1"/>
  <c r="Q8" i="12"/>
  <c r="R8" i="12" s="1"/>
  <c r="Q13" i="12"/>
  <c r="R13" i="12" s="1"/>
  <c r="Q15" i="12"/>
  <c r="R15" i="12" s="1"/>
  <c r="Q17" i="12"/>
  <c r="R17" i="12" s="1"/>
  <c r="Q19" i="12"/>
  <c r="R19" i="12" s="1"/>
  <c r="Q20" i="12"/>
  <c r="R20" i="12" s="1"/>
  <c r="Q7" i="12"/>
  <c r="R7" i="12" s="1"/>
  <c r="Q10" i="12"/>
  <c r="R10" i="12" s="1"/>
  <c r="Q5" i="12"/>
  <c r="R5" i="12" s="1"/>
  <c r="Q6" i="12"/>
  <c r="R6" i="12" s="1"/>
  <c r="Q12" i="12"/>
  <c r="R12" i="12" s="1"/>
  <c r="Q14" i="12"/>
  <c r="R14" i="12" s="1"/>
  <c r="Q16" i="12"/>
  <c r="R16" i="12" s="1"/>
  <c r="Q18" i="12"/>
  <c r="R18" i="12" s="1"/>
  <c r="Q10" i="16"/>
  <c r="R10" i="16" s="1"/>
  <c r="Q12" i="16"/>
  <c r="R12" i="16" s="1"/>
  <c r="Q14" i="16"/>
  <c r="R14" i="16" s="1"/>
  <c r="Q18" i="16"/>
  <c r="R18" i="16" s="1"/>
  <c r="Q20" i="16"/>
  <c r="R20" i="16" s="1"/>
  <c r="Q6" i="16"/>
  <c r="R6" i="16" s="1"/>
  <c r="Q21" i="16"/>
  <c r="R21" i="16" s="1"/>
  <c r="Q5" i="16"/>
  <c r="R5" i="16" s="1"/>
  <c r="Q7" i="16"/>
  <c r="R7" i="16" s="1"/>
  <c r="Q13" i="16"/>
  <c r="R13" i="16" s="1"/>
  <c r="Q15" i="16"/>
  <c r="R15" i="16" s="1"/>
  <c r="Q16" i="16"/>
  <c r="R16" i="16" s="1"/>
  <c r="Q8" i="16"/>
  <c r="R8" i="16" s="1"/>
  <c r="Q19" i="16"/>
  <c r="R19" i="16" s="1"/>
  <c r="Q22" i="16"/>
  <c r="R22" i="16" s="1"/>
  <c r="Q13" i="18"/>
  <c r="R13" i="18" s="1"/>
  <c r="Q14" i="17"/>
  <c r="R14" i="17" s="1"/>
  <c r="Q11" i="17"/>
  <c r="R11" i="17" s="1"/>
  <c r="Q15" i="17"/>
  <c r="R15" i="17" s="1"/>
  <c r="Q18" i="17"/>
  <c r="R18" i="17" s="1"/>
  <c r="Q6" i="17"/>
  <c r="R6" i="17" s="1"/>
  <c r="Q20" i="17"/>
  <c r="R20" i="17" s="1"/>
  <c r="Q21" i="17"/>
  <c r="R21" i="17" s="1"/>
  <c r="Q10" i="17"/>
  <c r="R10" i="17" s="1"/>
  <c r="Q5" i="17"/>
  <c r="R5" i="17" s="1"/>
  <c r="Q9" i="17"/>
  <c r="R9" i="17" s="1"/>
  <c r="Q16" i="17"/>
  <c r="R16" i="17" s="1"/>
  <c r="Q19" i="1"/>
  <c r="R19" i="1" s="1"/>
  <c r="Q14" i="1"/>
  <c r="R14" i="1" s="1"/>
  <c r="Q11" i="1"/>
  <c r="R11" i="1" s="1"/>
  <c r="Q8" i="6"/>
  <c r="R8" i="6" s="1"/>
  <c r="Q16" i="6"/>
  <c r="R16" i="6" s="1"/>
  <c r="Q12" i="7"/>
  <c r="R12" i="7" s="1"/>
  <c r="Q9" i="9"/>
  <c r="R9" i="9" s="1"/>
  <c r="Q11" i="9"/>
  <c r="R11" i="9" s="1"/>
  <c r="Q13" i="9"/>
  <c r="R13" i="9" s="1"/>
  <c r="Q19" i="9"/>
  <c r="R19" i="9" s="1"/>
  <c r="Q5" i="18"/>
  <c r="R5" i="18" s="1"/>
  <c r="Q7" i="18"/>
  <c r="R7" i="18" s="1"/>
  <c r="Q10" i="18"/>
  <c r="R10" i="18" s="1"/>
  <c r="Q11" i="18"/>
  <c r="R11" i="18" s="1"/>
  <c r="Q12" i="18"/>
  <c r="R12" i="18" s="1"/>
  <c r="Q6" i="19"/>
  <c r="R6" i="19" s="1"/>
  <c r="Q6" i="9"/>
  <c r="R6" i="9" s="1"/>
  <c r="Q11" i="16"/>
  <c r="R11" i="16" s="1"/>
  <c r="Q17" i="16"/>
  <c r="R17" i="16" s="1"/>
  <c r="Q8" i="17"/>
  <c r="R8" i="17" s="1"/>
  <c r="Q20" i="18"/>
  <c r="R20" i="18" s="1"/>
  <c r="Q5" i="19"/>
  <c r="R5" i="19" s="1"/>
</calcChain>
</file>

<file path=xl/comments1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0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1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2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3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4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5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6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17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2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3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4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5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6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7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8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comments9.xml><?xml version="1.0" encoding="utf-8"?>
<comments xmlns="http://schemas.openxmlformats.org/spreadsheetml/2006/main">
  <authors>
    <author>Wendi Wheeler</author>
  </authors>
  <commentList>
    <comment ref="O21" authorId="0">
      <text>
        <r>
          <rPr>
            <b/>
            <sz val="9"/>
            <color indexed="81"/>
            <rFont val="Tahoma"/>
            <family val="2"/>
          </rPr>
          <t>Wendi Wheeler:</t>
        </r>
        <r>
          <rPr>
            <sz val="9"/>
            <color indexed="81"/>
            <rFont val="Tahoma"/>
            <family val="2"/>
          </rPr>
          <t xml:space="preserve">
20-yr average for March applied</t>
        </r>
      </text>
    </comment>
  </commentList>
</comments>
</file>

<file path=xl/sharedStrings.xml><?xml version="1.0" encoding="utf-8"?>
<sst xmlns="http://schemas.openxmlformats.org/spreadsheetml/2006/main" count="783" uniqueCount="88">
  <si>
    <t>Year</t>
  </si>
  <si>
    <t>20 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</si>
  <si>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</si>
  <si>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</si>
  <si>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</si>
  <si>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</si>
  <si>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</si>
  <si>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</si>
  <si>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</si>
  <si>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</si>
  <si>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</si>
  <si>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</si>
  <si>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</si>
  <si>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</si>
  <si>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</si>
  <si>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</si>
  <si>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</si>
  <si>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</si>
  <si>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</si>
  <si>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</si>
  <si>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</si>
  <si>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</si>
  <si>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</si>
  <si>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</si>
  <si>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</si>
  <si>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</si>
  <si>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</si>
  <si>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</si>
  <si>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</si>
  <si>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</si>
  <si>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</si>
  <si>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</si>
  <si>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</si>
  <si>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Var vs. 20-yr ave</t>
  </si>
  <si>
    <t>Heating Degree Days for Borders region</t>
  </si>
  <si>
    <t>Heating Degree Days for North Western region</t>
  </si>
  <si>
    <t>Heating Degree Days for East Anglia region</t>
  </si>
  <si>
    <t>Heating Degree Days for East Pennines region</t>
  </si>
  <si>
    <t>Heating Degree Days for East Scotland region</t>
  </si>
  <si>
    <t>Heating Degree Days for Midland region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</si>
  <si>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</si>
  <si>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</si>
  <si>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</si>
  <si>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</si>
  <si>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</si>
  <si>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</si>
  <si>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</si>
  <si>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</si>
  <si>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</si>
  <si>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</si>
  <si>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</si>
  <si>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</si>
  <si>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</si>
  <si>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</si>
  <si>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</si>
  <si>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</si>
  <si>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</si>
  <si>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Heating Degree Days for North East Scotland region</t>
  </si>
  <si>
    <t>Heating Degree Days for North Eastern region</t>
  </si>
  <si>
    <t>Heating Degree Days for North West Scotland region</t>
  </si>
  <si>
    <t>Heating Degree Days for Severn Valley region</t>
  </si>
  <si>
    <t>Heating Degree Days for South Eastern region</t>
  </si>
  <si>
    <t>Heating Degree Days for South Western region</t>
  </si>
  <si>
    <t>Heating Degree Days for Southern region</t>
  </si>
  <si>
    <t>Heating Degree Days for Thames Valley region</t>
  </si>
  <si>
    <t>Heating Degree Days for Wales region</t>
  </si>
  <si>
    <t>Heating Degree Days for West Pennines region</t>
  </si>
  <si>
    <t>Heating Degree Days for West Scotland region</t>
  </si>
  <si>
    <t>2017/2018</t>
  </si>
  <si>
    <t>2018/2019</t>
  </si>
  <si>
    <t>Thames Valley</t>
  </si>
  <si>
    <t>South Eastern</t>
  </si>
  <si>
    <t>Southern</t>
  </si>
  <si>
    <t>South Western</t>
  </si>
  <si>
    <t>Severn Valley</t>
  </si>
  <si>
    <t>Midland</t>
  </si>
  <si>
    <t>West Pennines</t>
  </si>
  <si>
    <t>North Western</t>
  </si>
  <si>
    <t>Borders</t>
  </si>
  <si>
    <t>North Eastern</t>
  </si>
  <si>
    <t>East Pennines</t>
  </si>
  <si>
    <t>East Anglia</t>
  </si>
  <si>
    <t>West Scotland</t>
  </si>
  <si>
    <t>East Scotland</t>
  </si>
  <si>
    <t>North East Scotland</t>
  </si>
  <si>
    <t>Wales</t>
  </si>
  <si>
    <t>Northern Ireland</t>
  </si>
  <si>
    <t>North West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</si>
</sst>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Microsoft Sans Serif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quotePrefix="1" applyFont="0" applyFill="0" applyBorder="0" applyAlignment="0">
      <protection locked="0"/>
    </xf>
    <xf numFmtId="0" fontId="10" fillId="0" borderId="0" applyNumberFormat="0" applyFill="0" applyBorder="0" applyAlignment="0" applyProtection="0"/>
  </cellStyleXfs>
  <cellXfs count="2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9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 wrapText="1" shrinkToFit="1"/>
    </xf>
    <xf numFmtId="0" fontId="5" fillId="3" borderId="1" xfId="0" applyNumberFormat="1" applyFont="1" applyFill="1" applyBorder="1" applyAlignment="1" applyProtection="1">
      <alignment horizontal="right" vertical="center"/>
    </xf>
    <xf numFmtId="9" fontId="5" fillId="3" borderId="1" xfId="1" applyFont="1" applyFill="1" applyBorder="1" applyAlignment="1">
      <alignment horizontal="right" vertical="center"/>
      <protection locked="0"/>
    </xf>
    <xf numFmtId="9" fontId="8" fillId="3" borderId="1" xfId="1" applyFont="1" applyFill="1" applyBorder="1" applyAlignment="1">
      <alignment horizontal="right" vertical="center"/>
      <protection locked="0"/>
    </xf>
    <xf numFmtId="9" fontId="4" fillId="3" borderId="1" xfId="1" applyFont="1" applyFill="1" applyBorder="1" applyAlignment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9" fontId="3" fillId="3" borderId="1" xfId="1" applyFont="1" applyFill="1" applyBorder="1" applyAlignment="1">
      <alignment horizontal="left" vertical="center"/>
      <protection locked="0"/>
    </xf>
    <xf numFmtId="0" fontId="9" fillId="0" borderId="3" xfId="0" applyFont="1" applyBorder="1" applyAlignment="1">
      <alignment vertical="center"/>
    </xf>
    <xf numFmtId="0" fontId="10" fillId="0" borderId="4" xfId="2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6" xfId="2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8" xfId="2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153"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  <dxf>
      <fill>
        <patternFill>
          <bgColor rgb="FFFFE1F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D3D3D3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1495424</xdr:colOff>
      <xdr:row>41</xdr:row>
      <xdr:rowOff>146068</xdr:rowOff>
    </xdr:to>
    <xdr:pic>
      <xdr:nvPicPr>
        <xdr:cNvPr id="2" name="Picture 1" descr="UK degree day regions ma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53024" cy="731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I19"/>
  <sheetViews>
    <sheetView showGridLines="0" showRowColHeaders="0" tabSelected="1" workbookViewId="0">
      <selection activeCell="O31" sqref="O31"/>
    </sheetView>
  </sheetViews>
  <sheetFormatPr defaultRowHeight="12.75" x14ac:dyDescent="0.2"/>
  <cols>
    <col min="7" max="7" width="22.7109375" customWidth="1"/>
    <col min="8" max="8" width="5.140625" customWidth="1"/>
    <col min="9" max="9" width="22.7109375" customWidth="1"/>
  </cols>
  <sheetData>
    <row r="1" spans="8:9" ht="13.5" thickBot="1" x14ac:dyDescent="0.25"/>
    <row r="2" spans="8:9" ht="15" x14ac:dyDescent="0.2">
      <c r="H2" s="13">
        <v>1</v>
      </c>
      <c r="I2" s="14" t="s">
        <v>70</v>
      </c>
    </row>
    <row r="3" spans="8:9" ht="15" x14ac:dyDescent="0.2">
      <c r="H3" s="15">
        <v>2</v>
      </c>
      <c r="I3" s="16" t="s">
        <v>71</v>
      </c>
    </row>
    <row r="4" spans="8:9" ht="15" x14ac:dyDescent="0.2">
      <c r="H4" s="15">
        <v>3</v>
      </c>
      <c r="I4" s="16" t="s">
        <v>72</v>
      </c>
    </row>
    <row r="5" spans="8:9" ht="15" x14ac:dyDescent="0.2">
      <c r="H5" s="15">
        <v>4</v>
      </c>
      <c r="I5" s="16" t="s">
        <v>73</v>
      </c>
    </row>
    <row r="6" spans="8:9" ht="15" x14ac:dyDescent="0.2">
      <c r="H6" s="15">
        <v>5</v>
      </c>
      <c r="I6" s="16" t="s">
        <v>74</v>
      </c>
    </row>
    <row r="7" spans="8:9" ht="15" x14ac:dyDescent="0.2">
      <c r="H7" s="15">
        <v>6</v>
      </c>
      <c r="I7" s="16" t="s">
        <v>75</v>
      </c>
    </row>
    <row r="8" spans="8:9" ht="15" x14ac:dyDescent="0.2">
      <c r="H8" s="15">
        <v>7</v>
      </c>
      <c r="I8" s="16" t="s">
        <v>76</v>
      </c>
    </row>
    <row r="9" spans="8:9" ht="15" x14ac:dyDescent="0.2">
      <c r="H9" s="15">
        <v>8</v>
      </c>
      <c r="I9" s="16" t="s">
        <v>77</v>
      </c>
    </row>
    <row r="10" spans="8:9" ht="15" x14ac:dyDescent="0.2">
      <c r="H10" s="15">
        <v>9</v>
      </c>
      <c r="I10" s="16" t="s">
        <v>78</v>
      </c>
    </row>
    <row r="11" spans="8:9" ht="15" x14ac:dyDescent="0.2">
      <c r="H11" s="15">
        <v>10</v>
      </c>
      <c r="I11" s="16" t="s">
        <v>79</v>
      </c>
    </row>
    <row r="12" spans="8:9" ht="15" x14ac:dyDescent="0.2">
      <c r="H12" s="15">
        <v>11</v>
      </c>
      <c r="I12" s="16" t="s">
        <v>80</v>
      </c>
    </row>
    <row r="13" spans="8:9" ht="15" x14ac:dyDescent="0.2">
      <c r="H13" s="15">
        <v>12</v>
      </c>
      <c r="I13" s="16" t="s">
        <v>81</v>
      </c>
    </row>
    <row r="14" spans="8:9" ht="15" x14ac:dyDescent="0.2">
      <c r="H14" s="15">
        <v>13</v>
      </c>
      <c r="I14" s="16" t="s">
        <v>82</v>
      </c>
    </row>
    <row r="15" spans="8:9" ht="15" x14ac:dyDescent="0.2">
      <c r="H15" s="15">
        <v>14</v>
      </c>
      <c r="I15" s="16" t="s">
        <v>83</v>
      </c>
    </row>
    <row r="16" spans="8:9" ht="15" x14ac:dyDescent="0.2">
      <c r="H16" s="15">
        <v>15</v>
      </c>
      <c r="I16" s="16" t="s">
        <v>84</v>
      </c>
    </row>
    <row r="17" spans="8:9" ht="15" x14ac:dyDescent="0.2">
      <c r="H17" s="15">
        <v>16</v>
      </c>
      <c r="I17" s="16" t="s">
        <v>85</v>
      </c>
    </row>
    <row r="18" spans="8:9" ht="15" x14ac:dyDescent="0.2">
      <c r="H18" s="15">
        <v>17</v>
      </c>
      <c r="I18" s="17" t="s">
        <v>86</v>
      </c>
    </row>
    <row r="19" spans="8:9" ht="15.75" thickBot="1" x14ac:dyDescent="0.25">
      <c r="H19" s="18">
        <v>18</v>
      </c>
      <c r="I19" s="19" t="s">
        <v>87</v>
      </c>
    </row>
  </sheetData>
  <hyperlinks>
    <hyperlink ref="I2" location="'Thames Valley'!A1" display="Thames Valley"/>
    <hyperlink ref="I3" location="'South Eastern'!A1" display="South Eastern"/>
    <hyperlink ref="I4" location="Southern!A1" display="Southern"/>
    <hyperlink ref="I5" location="'South Western'!A1" display="South Western"/>
    <hyperlink ref="I6" location="'Severn Valley'!A1" display="Severn Valley"/>
    <hyperlink ref="I7" location="Midland!A1" display="Midland"/>
    <hyperlink ref="I8" location="'West Pennines'!A1" display="West Pennines"/>
    <hyperlink ref="I9" location="'North Western'!A1" display="North Western"/>
    <hyperlink ref="I10" location="Borders!A1" display="Borders"/>
    <hyperlink ref="I11" location="'North Eastern'!A1" display="North Eastern"/>
    <hyperlink ref="I12" location="'East Pennines'!A1" display="East Pennines"/>
    <hyperlink ref="I13" location="'East Anglia'!A1" display="East Anglia"/>
    <hyperlink ref="I14" location="'West Scotland'!A1" display="West Scotland"/>
    <hyperlink ref="I15" location="'East Scotland'!A1" display="East Scotland"/>
    <hyperlink ref="I16" location="'North East Scotland'!A1" display="North East Scotland"/>
    <hyperlink ref="I17" location="Wales!A1" display="Wales"/>
    <hyperlink ref="I19" location="'North West Scotland'!A1" display="North West Scotland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35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227</v>
      </c>
      <c r="E4" s="3">
        <v>149</v>
      </c>
      <c r="F4" s="3">
        <v>82</v>
      </c>
      <c r="G4" s="3">
        <v>48</v>
      </c>
      <c r="H4" s="3">
        <v>49</v>
      </c>
      <c r="I4" s="3">
        <v>80</v>
      </c>
      <c r="J4" s="3">
        <v>166</v>
      </c>
      <c r="K4" s="3">
        <v>258</v>
      </c>
      <c r="L4" s="3">
        <v>344</v>
      </c>
      <c r="M4" s="3">
        <v>346</v>
      </c>
      <c r="N4" s="3">
        <v>308</v>
      </c>
      <c r="O4" s="3">
        <v>293</v>
      </c>
      <c r="P4" s="6">
        <f>SUM(D4:O4)</f>
        <v>2350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254</v>
      </c>
      <c r="E5" s="3">
        <v>135</v>
      </c>
      <c r="F5" s="3">
        <v>92</v>
      </c>
      <c r="G5" s="3">
        <v>64</v>
      </c>
      <c r="H5" s="3">
        <v>47</v>
      </c>
      <c r="I5" s="3">
        <v>61</v>
      </c>
      <c r="J5" s="3">
        <v>206</v>
      </c>
      <c r="K5" s="3">
        <v>289</v>
      </c>
      <c r="L5" s="3">
        <v>349</v>
      </c>
      <c r="M5" s="3">
        <v>392</v>
      </c>
      <c r="N5" s="3">
        <v>349</v>
      </c>
      <c r="O5" s="3">
        <v>365</v>
      </c>
      <c r="P5" s="6">
        <f t="shared" ref="P5:P22" si="2">SUM(D5:O5)</f>
        <v>2603</v>
      </c>
      <c r="Q5" s="7">
        <f>(P5/$P$4)-1</f>
        <v>0.10765957446808505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297</v>
      </c>
      <c r="E6" s="3">
        <v>145</v>
      </c>
      <c r="F6" s="3">
        <v>110</v>
      </c>
      <c r="G6" s="3">
        <v>56</v>
      </c>
      <c r="H6" s="3">
        <v>58</v>
      </c>
      <c r="I6" s="3">
        <v>113</v>
      </c>
      <c r="J6" s="3">
        <v>90</v>
      </c>
      <c r="K6" s="3">
        <v>251</v>
      </c>
      <c r="L6" s="3">
        <v>394</v>
      </c>
      <c r="M6" s="3">
        <v>322</v>
      </c>
      <c r="N6" s="3">
        <v>281</v>
      </c>
      <c r="O6" s="3">
        <v>289</v>
      </c>
      <c r="P6" s="6">
        <f t="shared" si="2"/>
        <v>2406</v>
      </c>
      <c r="Q6" s="7">
        <f t="shared" ref="Q6:Q22" si="3">(P6/$P$4)-1</f>
        <v>2.3829787234042499E-2</v>
      </c>
      <c r="R6" s="9" t="str">
        <f t="shared" ref="R6:R22" si="4">IF(Q6&gt;0,"Colder than average","Warmer than average")</f>
        <v>Colder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219</v>
      </c>
      <c r="E7" s="3">
        <v>158</v>
      </c>
      <c r="F7" s="3">
        <v>82</v>
      </c>
      <c r="G7" s="3">
        <v>75</v>
      </c>
      <c r="H7" s="3">
        <v>33</v>
      </c>
      <c r="I7" s="3">
        <v>89</v>
      </c>
      <c r="J7" s="3">
        <v>237</v>
      </c>
      <c r="K7" s="3">
        <v>236</v>
      </c>
      <c r="L7" s="3">
        <v>353</v>
      </c>
      <c r="M7" s="3">
        <v>364</v>
      </c>
      <c r="N7" s="3">
        <v>327</v>
      </c>
      <c r="O7" s="3">
        <v>285</v>
      </c>
      <c r="P7" s="6">
        <f t="shared" si="2"/>
        <v>2458</v>
      </c>
      <c r="Q7" s="7">
        <f t="shared" si="3"/>
        <v>4.595744680851066E-2</v>
      </c>
      <c r="R7" s="9" t="str">
        <f t="shared" si="4"/>
        <v>Colder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185</v>
      </c>
      <c r="E8" s="3">
        <v>134</v>
      </c>
      <c r="F8" s="3">
        <v>45</v>
      </c>
      <c r="G8" s="3">
        <v>20</v>
      </c>
      <c r="H8" s="3">
        <v>37</v>
      </c>
      <c r="I8" s="3">
        <v>76</v>
      </c>
      <c r="J8" s="3">
        <v>235</v>
      </c>
      <c r="K8" s="3">
        <v>212</v>
      </c>
      <c r="L8" s="3">
        <v>377</v>
      </c>
      <c r="M8" s="3">
        <v>379</v>
      </c>
      <c r="N8" s="3">
        <v>306</v>
      </c>
      <c r="O8" s="3">
        <v>286</v>
      </c>
      <c r="P8" s="6">
        <f t="shared" si="2"/>
        <v>2292</v>
      </c>
      <c r="Q8" s="7">
        <f t="shared" si="3"/>
        <v>-2.4680851063829778E-2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191</v>
      </c>
      <c r="E9" s="3">
        <v>118</v>
      </c>
      <c r="F9" s="3">
        <v>64</v>
      </c>
      <c r="G9" s="3">
        <v>48</v>
      </c>
      <c r="H9" s="3">
        <v>24</v>
      </c>
      <c r="I9" s="3">
        <v>67</v>
      </c>
      <c r="J9" s="3">
        <v>177</v>
      </c>
      <c r="K9" s="3">
        <v>223</v>
      </c>
      <c r="L9" s="3">
        <v>308</v>
      </c>
      <c r="M9" s="3">
        <v>291</v>
      </c>
      <c r="N9" s="3">
        <v>306</v>
      </c>
      <c r="O9" s="3">
        <v>260</v>
      </c>
      <c r="P9" s="6">
        <f t="shared" si="2"/>
        <v>2077</v>
      </c>
      <c r="Q9" s="7">
        <f t="shared" si="3"/>
        <v>-0.1161702127659574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223</v>
      </c>
      <c r="E10" s="3">
        <v>148</v>
      </c>
      <c r="F10" s="3">
        <v>58</v>
      </c>
      <c r="G10" s="3">
        <v>50</v>
      </c>
      <c r="H10" s="3">
        <v>45</v>
      </c>
      <c r="I10" s="3">
        <v>83</v>
      </c>
      <c r="J10" s="3">
        <v>156</v>
      </c>
      <c r="K10" s="3">
        <v>330</v>
      </c>
      <c r="L10" s="3">
        <v>353</v>
      </c>
      <c r="M10" s="3">
        <v>387</v>
      </c>
      <c r="N10" s="3">
        <v>337</v>
      </c>
      <c r="O10" s="3">
        <v>382</v>
      </c>
      <c r="P10" s="6">
        <f t="shared" si="2"/>
        <v>2552</v>
      </c>
      <c r="Q10" s="7">
        <f t="shared" si="3"/>
        <v>8.5957446808510696E-2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260</v>
      </c>
      <c r="E11" s="3">
        <v>187</v>
      </c>
      <c r="F11" s="3">
        <v>88</v>
      </c>
      <c r="G11" s="3">
        <v>42</v>
      </c>
      <c r="H11" s="3">
        <v>53</v>
      </c>
      <c r="I11" s="3">
        <v>30</v>
      </c>
      <c r="J11" s="3">
        <v>109</v>
      </c>
      <c r="K11" s="3">
        <v>231</v>
      </c>
      <c r="L11" s="3">
        <v>303</v>
      </c>
      <c r="M11" s="3">
        <v>282</v>
      </c>
      <c r="N11" s="3">
        <v>285</v>
      </c>
      <c r="O11" s="3">
        <v>267</v>
      </c>
      <c r="P11" s="6">
        <f t="shared" si="2"/>
        <v>2137</v>
      </c>
      <c r="Q11" s="7">
        <f t="shared" si="3"/>
        <v>-9.0638297872340456E-2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154</v>
      </c>
      <c r="E12" s="3">
        <v>148</v>
      </c>
      <c r="F12" s="3">
        <v>65</v>
      </c>
      <c r="G12" s="3">
        <v>53</v>
      </c>
      <c r="H12" s="3">
        <v>58</v>
      </c>
      <c r="I12" s="3">
        <v>105</v>
      </c>
      <c r="J12" s="3">
        <v>158</v>
      </c>
      <c r="K12" s="3">
        <v>256</v>
      </c>
      <c r="L12" s="3">
        <v>333</v>
      </c>
      <c r="M12" s="3">
        <v>304</v>
      </c>
      <c r="N12" s="3">
        <v>276</v>
      </c>
      <c r="O12" s="3">
        <v>320</v>
      </c>
      <c r="P12" s="6">
        <f t="shared" si="2"/>
        <v>2230</v>
      </c>
      <c r="Q12" s="7">
        <f t="shared" si="3"/>
        <v>-5.1063829787234005E-2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264</v>
      </c>
      <c r="E13" s="3">
        <v>117</v>
      </c>
      <c r="F13" s="3">
        <v>80</v>
      </c>
      <c r="G13" s="3">
        <v>40</v>
      </c>
      <c r="H13" s="3">
        <v>32</v>
      </c>
      <c r="I13" s="3">
        <v>95</v>
      </c>
      <c r="J13" s="3">
        <v>207</v>
      </c>
      <c r="K13" s="3">
        <v>269</v>
      </c>
      <c r="L13" s="3">
        <v>360</v>
      </c>
      <c r="M13" s="3">
        <v>361</v>
      </c>
      <c r="N13" s="3">
        <v>324</v>
      </c>
      <c r="O13" s="3">
        <v>290</v>
      </c>
      <c r="P13" s="6">
        <f t="shared" si="2"/>
        <v>2439</v>
      </c>
      <c r="Q13" s="7">
        <f t="shared" si="3"/>
        <v>3.7872340425531892E-2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191</v>
      </c>
      <c r="E14" s="3">
        <v>146</v>
      </c>
      <c r="F14" s="3">
        <v>90</v>
      </c>
      <c r="G14" s="3">
        <v>36</v>
      </c>
      <c r="H14" s="3">
        <v>39</v>
      </c>
      <c r="I14" s="3">
        <v>79</v>
      </c>
      <c r="J14" s="3">
        <v>159</v>
      </c>
      <c r="K14" s="3">
        <v>241</v>
      </c>
      <c r="L14" s="3">
        <v>393</v>
      </c>
      <c r="M14" s="3">
        <v>437</v>
      </c>
      <c r="N14" s="3">
        <v>376</v>
      </c>
      <c r="O14" s="3">
        <v>309</v>
      </c>
      <c r="P14" s="6">
        <f t="shared" si="2"/>
        <v>2496</v>
      </c>
      <c r="Q14" s="7">
        <f t="shared" si="3"/>
        <v>6.2127659574467975E-2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209</v>
      </c>
      <c r="E15" s="3">
        <v>190</v>
      </c>
      <c r="F15" s="3">
        <v>61</v>
      </c>
      <c r="G15" s="3">
        <v>37</v>
      </c>
      <c r="H15" s="3">
        <v>62</v>
      </c>
      <c r="I15" s="3">
        <v>80</v>
      </c>
      <c r="J15" s="3">
        <v>190</v>
      </c>
      <c r="K15" s="3">
        <v>324</v>
      </c>
      <c r="L15" s="3">
        <v>489</v>
      </c>
      <c r="M15" s="3">
        <v>374</v>
      </c>
      <c r="N15" s="3">
        <v>282</v>
      </c>
      <c r="O15" s="3">
        <v>292</v>
      </c>
      <c r="P15" s="6">
        <f t="shared" si="2"/>
        <v>2590</v>
      </c>
      <c r="Q15" s="7">
        <f t="shared" si="3"/>
        <v>0.10212765957446801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150</v>
      </c>
      <c r="E16" s="3">
        <v>137</v>
      </c>
      <c r="F16" s="3">
        <v>101</v>
      </c>
      <c r="G16" s="3">
        <v>64</v>
      </c>
      <c r="H16" s="3">
        <v>68</v>
      </c>
      <c r="I16" s="3">
        <v>75</v>
      </c>
      <c r="J16" s="3">
        <v>134</v>
      </c>
      <c r="K16" s="3">
        <v>183</v>
      </c>
      <c r="L16" s="3">
        <v>323</v>
      </c>
      <c r="M16" s="3">
        <v>325</v>
      </c>
      <c r="N16" s="3">
        <v>309</v>
      </c>
      <c r="O16" s="3">
        <v>216</v>
      </c>
      <c r="P16" s="6">
        <f t="shared" si="2"/>
        <v>2085</v>
      </c>
      <c r="Q16" s="7">
        <f t="shared" si="3"/>
        <v>-0.11276595744680851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275</v>
      </c>
      <c r="E17" s="3">
        <v>181</v>
      </c>
      <c r="F17" s="3">
        <v>102</v>
      </c>
      <c r="G17" s="3">
        <v>54</v>
      </c>
      <c r="H17" s="3">
        <v>46</v>
      </c>
      <c r="I17" s="3">
        <v>115</v>
      </c>
      <c r="J17" s="3">
        <v>235</v>
      </c>
      <c r="K17" s="3">
        <v>282</v>
      </c>
      <c r="L17" s="3">
        <v>354</v>
      </c>
      <c r="M17" s="3">
        <v>361</v>
      </c>
      <c r="N17" s="3">
        <v>339</v>
      </c>
      <c r="O17" s="3">
        <v>412</v>
      </c>
      <c r="P17" s="6">
        <f t="shared" si="2"/>
        <v>2756</v>
      </c>
      <c r="Q17" s="7">
        <f t="shared" si="3"/>
        <v>0.17276595744680856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275</v>
      </c>
      <c r="E18" s="3">
        <v>182</v>
      </c>
      <c r="F18" s="3">
        <v>78</v>
      </c>
      <c r="G18" s="3">
        <v>20</v>
      </c>
      <c r="H18" s="3">
        <v>41</v>
      </c>
      <c r="I18" s="3">
        <v>101</v>
      </c>
      <c r="J18" s="3">
        <v>129</v>
      </c>
      <c r="K18" s="3">
        <v>304</v>
      </c>
      <c r="L18" s="3">
        <v>286</v>
      </c>
      <c r="M18" s="3">
        <v>317</v>
      </c>
      <c r="N18" s="3">
        <v>278</v>
      </c>
      <c r="O18" s="3">
        <v>264</v>
      </c>
      <c r="P18" s="6">
        <f t="shared" si="2"/>
        <v>2275</v>
      </c>
      <c r="Q18" s="7">
        <f t="shared" si="3"/>
        <v>-3.1914893617021267E-2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182</v>
      </c>
      <c r="E19" s="3">
        <v>137</v>
      </c>
      <c r="F19" s="3">
        <v>52</v>
      </c>
      <c r="G19" s="3">
        <v>29</v>
      </c>
      <c r="H19" s="3">
        <v>67</v>
      </c>
      <c r="I19" s="3">
        <v>53</v>
      </c>
      <c r="J19" s="3">
        <v>131</v>
      </c>
      <c r="K19" s="3">
        <v>221</v>
      </c>
      <c r="L19" s="3">
        <v>324</v>
      </c>
      <c r="M19" s="3">
        <v>353</v>
      </c>
      <c r="N19" s="3">
        <v>322</v>
      </c>
      <c r="O19" s="3">
        <v>310</v>
      </c>
      <c r="P19" s="6">
        <f t="shared" si="2"/>
        <v>2181</v>
      </c>
      <c r="Q19" s="7">
        <f t="shared" si="3"/>
        <v>-7.1914893617021303E-2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234</v>
      </c>
      <c r="E20" s="3">
        <v>207</v>
      </c>
      <c r="F20" s="3">
        <v>116</v>
      </c>
      <c r="G20" s="3">
        <v>60</v>
      </c>
      <c r="H20" s="3">
        <v>44</v>
      </c>
      <c r="I20" s="3">
        <v>103</v>
      </c>
      <c r="J20" s="3">
        <v>162</v>
      </c>
      <c r="K20" s="3">
        <v>213</v>
      </c>
      <c r="L20" s="3">
        <v>240</v>
      </c>
      <c r="M20" s="3">
        <v>322</v>
      </c>
      <c r="N20" s="3">
        <v>346</v>
      </c>
      <c r="O20" s="3">
        <v>302</v>
      </c>
      <c r="P20" s="6">
        <f t="shared" si="2"/>
        <v>2349</v>
      </c>
      <c r="Q20" s="7">
        <f t="shared" si="3"/>
        <v>-4.2553191489358433E-4</v>
      </c>
      <c r="R20" s="9" t="str">
        <f t="shared" si="4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268</v>
      </c>
      <c r="E21" s="3">
        <v>140</v>
      </c>
      <c r="F21" s="3">
        <v>68</v>
      </c>
      <c r="G21" s="3">
        <v>48</v>
      </c>
      <c r="H21" s="3">
        <v>37</v>
      </c>
      <c r="I21" s="3">
        <v>54</v>
      </c>
      <c r="J21" s="3">
        <v>156</v>
      </c>
      <c r="K21" s="3">
        <v>308</v>
      </c>
      <c r="L21" s="3">
        <v>262</v>
      </c>
      <c r="M21" s="3">
        <v>343</v>
      </c>
      <c r="N21" s="3">
        <v>267</v>
      </c>
      <c r="O21" s="10">
        <v>242</v>
      </c>
      <c r="P21" s="6">
        <f t="shared" si="2"/>
        <v>2193</v>
      </c>
      <c r="Q21" s="7">
        <f t="shared" si="3"/>
        <v>-6.6808510638297847E-2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225</v>
      </c>
      <c r="E22" s="3">
        <v>111</v>
      </c>
      <c r="F22" s="3">
        <v>57</v>
      </c>
      <c r="G22" s="3">
        <v>53</v>
      </c>
      <c r="H22" s="3">
        <v>46</v>
      </c>
      <c r="I22" s="3">
        <v>86</v>
      </c>
      <c r="J22" s="3">
        <v>135</v>
      </c>
      <c r="K22" s="3">
        <v>293</v>
      </c>
      <c r="L22" s="3">
        <v>351</v>
      </c>
      <c r="M22" s="3">
        <v>348</v>
      </c>
      <c r="N22" s="3">
        <v>366</v>
      </c>
      <c r="O22" s="10">
        <v>354</v>
      </c>
      <c r="P22" s="6">
        <f t="shared" si="2"/>
        <v>2425</v>
      </c>
      <c r="Q22" s="7">
        <f t="shared" si="3"/>
        <v>3.1914893617021267E-2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219</v>
      </c>
      <c r="E23" s="3">
        <v>115</v>
      </c>
      <c r="F23" s="3">
        <v>65</v>
      </c>
      <c r="G23" s="3">
        <v>28</v>
      </c>
      <c r="H23" s="3">
        <v>49</v>
      </c>
      <c r="I23" s="3">
        <v>117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80" priority="23" stopIfTrue="1" operator="containsText" text="Colder">
      <formula>NOT(ISERROR(SEARCH("Colder",R1)))</formula>
    </cfRule>
  </conditionalFormatting>
  <conditionalFormatting sqref="D5:Q21">
    <cfRule type="expression" dxfId="79" priority="7" stopIfTrue="1">
      <formula>D$4&gt;D5</formula>
    </cfRule>
    <cfRule type="expression" dxfId="78" priority="8" stopIfTrue="1">
      <formula>D$4&lt;D5</formula>
    </cfRule>
  </conditionalFormatting>
  <conditionalFormatting sqref="R5:R21">
    <cfRule type="expression" dxfId="77" priority="5" stopIfTrue="1">
      <formula>R$4&gt;R5</formula>
    </cfRule>
    <cfRule type="expression" dxfId="76" priority="6" stopIfTrue="1">
      <formula>R$4&lt;R5</formula>
    </cfRule>
  </conditionalFormatting>
  <conditionalFormatting sqref="D22:Q23">
    <cfRule type="expression" dxfId="75" priority="3" stopIfTrue="1">
      <formula>D$4&gt;D22</formula>
    </cfRule>
    <cfRule type="expression" dxfId="74" priority="4" stopIfTrue="1">
      <formula>D$4&lt;D22</formula>
    </cfRule>
  </conditionalFormatting>
  <conditionalFormatting sqref="R22:R23">
    <cfRule type="expression" dxfId="73" priority="1" stopIfTrue="1">
      <formula>R$4&gt;R22</formula>
    </cfRule>
    <cfRule type="expression" dxfId="72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Q21 R5:R21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60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182</v>
      </c>
      <c r="E4" s="3">
        <v>104</v>
      </c>
      <c r="F4" s="3">
        <v>45</v>
      </c>
      <c r="G4" s="3">
        <v>23</v>
      </c>
      <c r="H4" s="3">
        <v>22</v>
      </c>
      <c r="I4" s="3">
        <v>50</v>
      </c>
      <c r="J4" s="3">
        <v>118</v>
      </c>
      <c r="K4" s="3">
        <v>217</v>
      </c>
      <c r="L4" s="3">
        <v>295</v>
      </c>
      <c r="M4" s="3">
        <v>303</v>
      </c>
      <c r="N4" s="3">
        <v>271</v>
      </c>
      <c r="O4" s="3">
        <v>248</v>
      </c>
      <c r="P4" s="6">
        <f>SUM(D4:O4)</f>
        <v>1878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198</v>
      </c>
      <c r="E5" s="3">
        <v>95</v>
      </c>
      <c r="F5" s="3">
        <v>29</v>
      </c>
      <c r="G5" s="3">
        <v>18</v>
      </c>
      <c r="H5" s="3">
        <v>11</v>
      </c>
      <c r="I5" s="3">
        <v>28</v>
      </c>
      <c r="J5" s="3">
        <v>124</v>
      </c>
      <c r="K5" s="3">
        <v>208</v>
      </c>
      <c r="L5" s="3">
        <v>246</v>
      </c>
      <c r="M5" s="3">
        <v>320</v>
      </c>
      <c r="N5" s="3">
        <v>252</v>
      </c>
      <c r="O5" s="3">
        <v>266</v>
      </c>
      <c r="P5" s="6">
        <f t="shared" ref="P5:P22" si="2">SUM(D5:O5)</f>
        <v>1795</v>
      </c>
      <c r="Q5" s="7">
        <f>(P5/$P$4)-1</f>
        <v>-4.4195953141640043E-2</v>
      </c>
      <c r="R5" s="9" t="str">
        <f>IF(Q5&gt;0,"Colder than average","Warmer than average")</f>
        <v>Warmer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200</v>
      </c>
      <c r="E6" s="3">
        <v>84</v>
      </c>
      <c r="F6" s="3">
        <v>43</v>
      </c>
      <c r="G6" s="3">
        <v>19</v>
      </c>
      <c r="H6" s="3">
        <v>11</v>
      </c>
      <c r="I6" s="3">
        <v>44</v>
      </c>
      <c r="J6" s="3">
        <v>50</v>
      </c>
      <c r="K6" s="3">
        <v>214</v>
      </c>
      <c r="L6" s="3">
        <v>341</v>
      </c>
      <c r="M6" s="3">
        <v>272</v>
      </c>
      <c r="N6" s="3">
        <v>215</v>
      </c>
      <c r="O6" s="3">
        <v>226</v>
      </c>
      <c r="P6" s="6">
        <f t="shared" si="2"/>
        <v>1719</v>
      </c>
      <c r="Q6" s="7">
        <f t="shared" ref="Q6:Q22" si="3">(P6/$P$4)-1</f>
        <v>-8.4664536741214103E-2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175</v>
      </c>
      <c r="E7" s="3">
        <v>120</v>
      </c>
      <c r="F7" s="3">
        <v>56</v>
      </c>
      <c r="G7" s="3">
        <v>33</v>
      </c>
      <c r="H7" s="3">
        <v>18</v>
      </c>
      <c r="I7" s="3">
        <v>48</v>
      </c>
      <c r="J7" s="3">
        <v>155</v>
      </c>
      <c r="K7" s="3">
        <v>180</v>
      </c>
      <c r="L7" s="3">
        <v>282</v>
      </c>
      <c r="M7" s="3">
        <v>320</v>
      </c>
      <c r="N7" s="3">
        <v>288</v>
      </c>
      <c r="O7" s="3">
        <v>217</v>
      </c>
      <c r="P7" s="6">
        <f t="shared" si="2"/>
        <v>1892</v>
      </c>
      <c r="Q7" s="7">
        <f t="shared" si="3"/>
        <v>7.4547390841319672E-3</v>
      </c>
      <c r="R7" s="9" t="str">
        <f t="shared" si="4"/>
        <v>Colder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166</v>
      </c>
      <c r="E8" s="3">
        <v>111</v>
      </c>
      <c r="F8" s="3">
        <v>27</v>
      </c>
      <c r="G8" s="3">
        <v>12</v>
      </c>
      <c r="H8" s="3">
        <v>21</v>
      </c>
      <c r="I8" s="3">
        <v>61</v>
      </c>
      <c r="J8" s="3">
        <v>201</v>
      </c>
      <c r="K8" s="3">
        <v>197</v>
      </c>
      <c r="L8" s="3">
        <v>299</v>
      </c>
      <c r="M8" s="3">
        <v>294</v>
      </c>
      <c r="N8" s="3">
        <v>275</v>
      </c>
      <c r="O8" s="3">
        <v>263</v>
      </c>
      <c r="P8" s="6">
        <f t="shared" si="2"/>
        <v>1927</v>
      </c>
      <c r="Q8" s="7">
        <f t="shared" si="3"/>
        <v>2.6091586794462218E-2</v>
      </c>
      <c r="R8" s="9" t="str">
        <f t="shared" si="4"/>
        <v>Colder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175</v>
      </c>
      <c r="E9" s="3">
        <v>94</v>
      </c>
      <c r="F9" s="3">
        <v>30</v>
      </c>
      <c r="G9" s="3">
        <v>30</v>
      </c>
      <c r="H9" s="3">
        <v>15</v>
      </c>
      <c r="I9" s="3">
        <v>41</v>
      </c>
      <c r="J9" s="3">
        <v>135</v>
      </c>
      <c r="K9" s="3">
        <v>216</v>
      </c>
      <c r="L9" s="3">
        <v>285</v>
      </c>
      <c r="M9" s="3">
        <v>268</v>
      </c>
      <c r="N9" s="3">
        <v>296</v>
      </c>
      <c r="O9" s="3">
        <v>247</v>
      </c>
      <c r="P9" s="6">
        <f t="shared" si="2"/>
        <v>1832</v>
      </c>
      <c r="Q9" s="7">
        <f t="shared" si="3"/>
        <v>-2.4494142705005273E-2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175</v>
      </c>
      <c r="E10" s="3">
        <v>119</v>
      </c>
      <c r="F10" s="3">
        <v>34</v>
      </c>
      <c r="G10" s="3">
        <v>17</v>
      </c>
      <c r="H10" s="3">
        <v>29</v>
      </c>
      <c r="I10" s="3">
        <v>39</v>
      </c>
      <c r="J10" s="3">
        <v>66</v>
      </c>
      <c r="K10" s="3">
        <v>269</v>
      </c>
      <c r="L10" s="3">
        <v>330</v>
      </c>
      <c r="M10" s="3">
        <v>334</v>
      </c>
      <c r="N10" s="3">
        <v>325</v>
      </c>
      <c r="O10" s="3">
        <v>300</v>
      </c>
      <c r="P10" s="6">
        <f t="shared" si="2"/>
        <v>2037</v>
      </c>
      <c r="Q10" s="7">
        <f t="shared" si="3"/>
        <v>8.4664536741213992E-2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188</v>
      </c>
      <c r="E11" s="3">
        <v>95</v>
      </c>
      <c r="F11" s="3">
        <v>32</v>
      </c>
      <c r="G11" s="3">
        <v>9</v>
      </c>
      <c r="H11" s="3">
        <v>20</v>
      </c>
      <c r="I11" s="3">
        <v>27</v>
      </c>
      <c r="J11" s="3">
        <v>67</v>
      </c>
      <c r="K11" s="3">
        <v>197</v>
      </c>
      <c r="L11" s="3">
        <v>245</v>
      </c>
      <c r="M11" s="3">
        <v>248</v>
      </c>
      <c r="N11" s="3">
        <v>242</v>
      </c>
      <c r="O11" s="3">
        <v>242</v>
      </c>
      <c r="P11" s="6">
        <f t="shared" si="2"/>
        <v>1612</v>
      </c>
      <c r="Q11" s="7">
        <f t="shared" si="3"/>
        <v>-0.14164004259850904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120</v>
      </c>
      <c r="E12" s="3">
        <v>105</v>
      </c>
      <c r="F12" s="3">
        <v>33</v>
      </c>
      <c r="G12" s="3">
        <v>34</v>
      </c>
      <c r="H12" s="3">
        <v>30</v>
      </c>
      <c r="I12" s="3">
        <v>61</v>
      </c>
      <c r="J12" s="3">
        <v>125</v>
      </c>
      <c r="K12" s="3">
        <v>225</v>
      </c>
      <c r="L12" s="3">
        <v>315</v>
      </c>
      <c r="M12" s="3">
        <v>275</v>
      </c>
      <c r="N12" s="3">
        <v>279</v>
      </c>
      <c r="O12" s="3">
        <v>282</v>
      </c>
      <c r="P12" s="6">
        <f t="shared" si="2"/>
        <v>1884</v>
      </c>
      <c r="Q12" s="7">
        <f t="shared" si="3"/>
        <v>3.1948881789136685E-3</v>
      </c>
      <c r="R12" s="9" t="str">
        <f t="shared" si="4"/>
        <v>Colder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226</v>
      </c>
      <c r="E13" s="3">
        <v>83</v>
      </c>
      <c r="F13" s="3">
        <v>51</v>
      </c>
      <c r="G13" s="3">
        <v>26</v>
      </c>
      <c r="H13" s="3">
        <v>21</v>
      </c>
      <c r="I13" s="3">
        <v>58</v>
      </c>
      <c r="J13" s="3">
        <v>159</v>
      </c>
      <c r="K13" s="3">
        <v>230</v>
      </c>
      <c r="L13" s="3">
        <v>352</v>
      </c>
      <c r="M13" s="3">
        <v>369</v>
      </c>
      <c r="N13" s="3">
        <v>317</v>
      </c>
      <c r="O13" s="3">
        <v>249</v>
      </c>
      <c r="P13" s="6">
        <f t="shared" si="2"/>
        <v>2141</v>
      </c>
      <c r="Q13" s="7">
        <f t="shared" si="3"/>
        <v>0.1400425985090521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166</v>
      </c>
      <c r="E14" s="3">
        <v>123</v>
      </c>
      <c r="F14" s="3">
        <v>43</v>
      </c>
      <c r="G14" s="3">
        <v>22</v>
      </c>
      <c r="H14" s="3">
        <v>17</v>
      </c>
      <c r="I14" s="3">
        <v>53</v>
      </c>
      <c r="J14" s="3">
        <v>100</v>
      </c>
      <c r="K14" s="3">
        <v>185</v>
      </c>
      <c r="L14" s="3">
        <v>356</v>
      </c>
      <c r="M14" s="3">
        <v>422</v>
      </c>
      <c r="N14" s="3">
        <v>326</v>
      </c>
      <c r="O14" s="3">
        <v>280</v>
      </c>
      <c r="P14" s="6">
        <f t="shared" si="2"/>
        <v>2093</v>
      </c>
      <c r="Q14" s="7">
        <f t="shared" si="3"/>
        <v>0.1144834930777423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175</v>
      </c>
      <c r="E15" s="3">
        <v>133</v>
      </c>
      <c r="F15" s="3">
        <v>35</v>
      </c>
      <c r="G15" s="3">
        <v>13</v>
      </c>
      <c r="H15" s="3">
        <v>33</v>
      </c>
      <c r="I15" s="3">
        <v>65</v>
      </c>
      <c r="J15" s="3">
        <v>146</v>
      </c>
      <c r="K15" s="3">
        <v>282</v>
      </c>
      <c r="L15" s="3">
        <v>449</v>
      </c>
      <c r="M15" s="3">
        <v>342</v>
      </c>
      <c r="N15" s="3">
        <v>234</v>
      </c>
      <c r="O15" s="3">
        <v>255</v>
      </c>
      <c r="P15" s="6">
        <f t="shared" si="2"/>
        <v>2162</v>
      </c>
      <c r="Q15" s="7">
        <f t="shared" si="3"/>
        <v>0.15122470713525016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108</v>
      </c>
      <c r="E16" s="3">
        <v>113</v>
      </c>
      <c r="F16" s="3">
        <v>69</v>
      </c>
      <c r="G16" s="3">
        <v>38</v>
      </c>
      <c r="H16" s="3">
        <v>39</v>
      </c>
      <c r="I16" s="3">
        <v>37</v>
      </c>
      <c r="J16" s="3">
        <v>86</v>
      </c>
      <c r="K16" s="3">
        <v>155</v>
      </c>
      <c r="L16" s="3">
        <v>260</v>
      </c>
      <c r="M16" s="3">
        <v>300</v>
      </c>
      <c r="N16" s="3">
        <v>313</v>
      </c>
      <c r="O16" s="3">
        <v>217</v>
      </c>
      <c r="P16" s="6">
        <f t="shared" si="2"/>
        <v>1735</v>
      </c>
      <c r="Q16" s="7">
        <f t="shared" si="3"/>
        <v>-7.6144834930777394E-2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238</v>
      </c>
      <c r="E17" s="3">
        <v>127</v>
      </c>
      <c r="F17" s="3">
        <v>64</v>
      </c>
      <c r="G17" s="3">
        <v>36</v>
      </c>
      <c r="H17" s="3">
        <v>19</v>
      </c>
      <c r="I17" s="3">
        <v>78</v>
      </c>
      <c r="J17" s="3">
        <v>159</v>
      </c>
      <c r="K17" s="3">
        <v>244</v>
      </c>
      <c r="L17" s="3">
        <v>303</v>
      </c>
      <c r="M17" s="3">
        <v>341</v>
      </c>
      <c r="N17" s="3">
        <v>330</v>
      </c>
      <c r="O17" s="3">
        <v>381</v>
      </c>
      <c r="P17" s="6">
        <f t="shared" si="2"/>
        <v>2320</v>
      </c>
      <c r="Q17" s="7">
        <f t="shared" si="3"/>
        <v>0.23535676251331195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238</v>
      </c>
      <c r="E18" s="3">
        <v>156</v>
      </c>
      <c r="F18" s="3">
        <v>60</v>
      </c>
      <c r="G18" s="3">
        <v>14</v>
      </c>
      <c r="H18" s="3">
        <v>17</v>
      </c>
      <c r="I18" s="3">
        <v>58</v>
      </c>
      <c r="J18" s="3">
        <v>91</v>
      </c>
      <c r="K18" s="3">
        <v>248</v>
      </c>
      <c r="L18" s="3">
        <v>252</v>
      </c>
      <c r="M18" s="3">
        <v>270</v>
      </c>
      <c r="N18" s="3">
        <v>252</v>
      </c>
      <c r="O18" s="3">
        <v>235</v>
      </c>
      <c r="P18" s="6">
        <f t="shared" si="2"/>
        <v>1891</v>
      </c>
      <c r="Q18" s="7">
        <f t="shared" si="3"/>
        <v>6.9222577209797631E-3</v>
      </c>
      <c r="R18" s="9" t="str">
        <f t="shared" si="4"/>
        <v>Colder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157</v>
      </c>
      <c r="E19" s="3">
        <v>102</v>
      </c>
      <c r="F19" s="3">
        <v>34</v>
      </c>
      <c r="G19" s="3">
        <v>13</v>
      </c>
      <c r="H19" s="3">
        <v>40</v>
      </c>
      <c r="I19" s="3">
        <v>34</v>
      </c>
      <c r="J19" s="3">
        <v>78</v>
      </c>
      <c r="K19" s="3">
        <v>186</v>
      </c>
      <c r="L19" s="3">
        <v>277</v>
      </c>
      <c r="M19" s="3">
        <v>304</v>
      </c>
      <c r="N19" s="3">
        <v>305</v>
      </c>
      <c r="O19" s="3">
        <v>261</v>
      </c>
      <c r="P19" s="6">
        <f t="shared" si="2"/>
        <v>1791</v>
      </c>
      <c r="Q19" s="7">
        <f t="shared" si="3"/>
        <v>-4.6325878594249192E-2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163</v>
      </c>
      <c r="E20" s="3">
        <v>127</v>
      </c>
      <c r="F20" s="3">
        <v>58</v>
      </c>
      <c r="G20" s="3">
        <v>36</v>
      </c>
      <c r="H20" s="3">
        <v>27</v>
      </c>
      <c r="I20" s="3">
        <v>85</v>
      </c>
      <c r="J20" s="3">
        <v>125</v>
      </c>
      <c r="K20" s="3">
        <v>149</v>
      </c>
      <c r="L20" s="3">
        <v>151</v>
      </c>
      <c r="M20" s="3">
        <v>280</v>
      </c>
      <c r="N20" s="3">
        <v>287</v>
      </c>
      <c r="O20" s="3">
        <v>276</v>
      </c>
      <c r="P20" s="6">
        <f t="shared" si="2"/>
        <v>1764</v>
      </c>
      <c r="Q20" s="7">
        <f t="shared" si="3"/>
        <v>-6.0702875399361034E-2</v>
      </c>
      <c r="R20" s="9" t="str">
        <f t="shared" si="4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219</v>
      </c>
      <c r="E21" s="3">
        <v>98</v>
      </c>
      <c r="F21" s="3">
        <v>30</v>
      </c>
      <c r="G21" s="3">
        <v>24</v>
      </c>
      <c r="H21" s="3">
        <v>19</v>
      </c>
      <c r="I21" s="3">
        <v>24</v>
      </c>
      <c r="J21" s="3">
        <v>136</v>
      </c>
      <c r="K21" s="3">
        <v>259</v>
      </c>
      <c r="L21" s="3">
        <v>250</v>
      </c>
      <c r="M21" s="3">
        <v>316</v>
      </c>
      <c r="N21" s="3">
        <v>251</v>
      </c>
      <c r="O21" s="10">
        <v>205</v>
      </c>
      <c r="P21" s="6">
        <f t="shared" si="2"/>
        <v>1831</v>
      </c>
      <c r="Q21" s="7">
        <f t="shared" si="3"/>
        <v>-2.5026624068157588E-2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171</v>
      </c>
      <c r="E22" s="3">
        <v>86</v>
      </c>
      <c r="F22" s="3">
        <v>31</v>
      </c>
      <c r="G22" s="3">
        <v>14</v>
      </c>
      <c r="H22" s="3">
        <v>23</v>
      </c>
      <c r="I22" s="3">
        <v>61</v>
      </c>
      <c r="J22" s="3">
        <v>80</v>
      </c>
      <c r="K22" s="3">
        <v>229</v>
      </c>
      <c r="L22" s="3">
        <v>283</v>
      </c>
      <c r="M22" s="3">
        <v>291</v>
      </c>
      <c r="N22" s="3">
        <v>335</v>
      </c>
      <c r="O22" s="10">
        <v>315</v>
      </c>
      <c r="P22" s="6">
        <f t="shared" si="2"/>
        <v>1919</v>
      </c>
      <c r="Q22" s="7">
        <f t="shared" si="3"/>
        <v>2.183173588924392E-2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174</v>
      </c>
      <c r="E23" s="3">
        <v>93</v>
      </c>
      <c r="F23" s="3">
        <v>25</v>
      </c>
      <c r="G23" s="3">
        <v>5</v>
      </c>
      <c r="H23" s="3">
        <v>21</v>
      </c>
      <c r="I23" s="3">
        <v>63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71" priority="9" stopIfTrue="1" operator="containsText" text="Colder">
      <formula>NOT(ISERROR(SEARCH("Colder",R1)))</formula>
    </cfRule>
  </conditionalFormatting>
  <conditionalFormatting sqref="D5:Q21">
    <cfRule type="expression" dxfId="70" priority="7" stopIfTrue="1">
      <formula>D$4&gt;D5</formula>
    </cfRule>
    <cfRule type="expression" dxfId="69" priority="8" stopIfTrue="1">
      <formula>D$4&lt;D5</formula>
    </cfRule>
  </conditionalFormatting>
  <conditionalFormatting sqref="R5:R21">
    <cfRule type="expression" dxfId="68" priority="5" stopIfTrue="1">
      <formula>R$4&gt;R5</formula>
    </cfRule>
    <cfRule type="expression" dxfId="67" priority="6" stopIfTrue="1">
      <formula>R$4&lt;R5</formula>
    </cfRule>
  </conditionalFormatting>
  <conditionalFormatting sqref="D22:Q23">
    <cfRule type="expression" dxfId="66" priority="3" stopIfTrue="1">
      <formula>D$4&gt;D22</formula>
    </cfRule>
    <cfRule type="expression" dxfId="65" priority="4" stopIfTrue="1">
      <formula>D$4&lt;D22</formula>
    </cfRule>
  </conditionalFormatting>
  <conditionalFormatting sqref="R22:R23">
    <cfRule type="expression" dxfId="64" priority="1" stopIfTrue="1">
      <formula>R$4&gt;R22</formula>
    </cfRule>
    <cfRule type="expression" dxfId="63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61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189</v>
      </c>
      <c r="E4" s="3">
        <v>111</v>
      </c>
      <c r="F4" s="3">
        <v>51</v>
      </c>
      <c r="G4" s="3">
        <v>26</v>
      </c>
      <c r="H4" s="3">
        <v>27</v>
      </c>
      <c r="I4" s="3">
        <v>59</v>
      </c>
      <c r="J4" s="3">
        <v>129</v>
      </c>
      <c r="K4" s="3">
        <v>236</v>
      </c>
      <c r="L4" s="3">
        <v>320</v>
      </c>
      <c r="M4" s="3">
        <v>332</v>
      </c>
      <c r="N4" s="3">
        <v>295</v>
      </c>
      <c r="O4" s="3">
        <v>262</v>
      </c>
      <c r="P4" s="6">
        <f>SUM(D4:O4)</f>
        <v>2037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214</v>
      </c>
      <c r="E5" s="3">
        <v>105</v>
      </c>
      <c r="F5" s="3">
        <v>44</v>
      </c>
      <c r="G5" s="3">
        <v>46</v>
      </c>
      <c r="H5" s="3">
        <v>22</v>
      </c>
      <c r="I5" s="3">
        <v>48</v>
      </c>
      <c r="J5" s="3">
        <v>149</v>
      </c>
      <c r="K5" s="3">
        <v>255</v>
      </c>
      <c r="L5" s="3">
        <v>297</v>
      </c>
      <c r="M5" s="3">
        <v>386</v>
      </c>
      <c r="N5" s="3">
        <v>296</v>
      </c>
      <c r="O5" s="3">
        <v>305</v>
      </c>
      <c r="P5" s="6">
        <f t="shared" ref="P5:P22" si="1">SUM(D5:O5)</f>
        <v>2167</v>
      </c>
      <c r="Q5" s="7">
        <f>(P5/$P$4)-1</f>
        <v>6.3819342169857629E-2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223</v>
      </c>
      <c r="E6" s="3">
        <v>113</v>
      </c>
      <c r="F6" s="3">
        <v>68</v>
      </c>
      <c r="G6" s="3">
        <v>23</v>
      </c>
      <c r="H6" s="3">
        <v>21</v>
      </c>
      <c r="I6" s="3">
        <v>79</v>
      </c>
      <c r="J6" s="3">
        <v>66</v>
      </c>
      <c r="K6" s="3">
        <v>240</v>
      </c>
      <c r="L6" s="3">
        <v>381</v>
      </c>
      <c r="M6" s="3">
        <v>309</v>
      </c>
      <c r="N6" s="3">
        <v>224</v>
      </c>
      <c r="O6" s="3">
        <v>227</v>
      </c>
      <c r="P6" s="6">
        <f t="shared" si="1"/>
        <v>1974</v>
      </c>
      <c r="Q6" s="7">
        <f t="shared" ref="Q6:Q22" si="2">(P6/$P$4)-1</f>
        <v>-3.0927835051546393E-2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176</v>
      </c>
      <c r="E7" s="3">
        <v>109</v>
      </c>
      <c r="F7" s="3">
        <v>56</v>
      </c>
      <c r="G7" s="3">
        <v>35</v>
      </c>
      <c r="H7" s="3">
        <v>18</v>
      </c>
      <c r="I7" s="3">
        <v>64</v>
      </c>
      <c r="J7" s="3">
        <v>161</v>
      </c>
      <c r="K7" s="3">
        <v>201</v>
      </c>
      <c r="L7" s="3">
        <v>296</v>
      </c>
      <c r="M7" s="3">
        <v>355</v>
      </c>
      <c r="N7" s="3">
        <v>322</v>
      </c>
      <c r="O7" s="3">
        <v>238</v>
      </c>
      <c r="P7" s="6">
        <f t="shared" si="1"/>
        <v>2031</v>
      </c>
      <c r="Q7" s="7">
        <f t="shared" si="2"/>
        <v>-2.9455081001472649E-3</v>
      </c>
      <c r="R7" s="9" t="str">
        <f t="shared" si="3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189</v>
      </c>
      <c r="E8" s="3">
        <v>120</v>
      </c>
      <c r="F8" s="3">
        <v>27</v>
      </c>
      <c r="G8" s="3">
        <v>17</v>
      </c>
      <c r="H8" s="3">
        <v>15</v>
      </c>
      <c r="I8" s="3">
        <v>73</v>
      </c>
      <c r="J8" s="3">
        <v>210</v>
      </c>
      <c r="K8" s="3">
        <v>214</v>
      </c>
      <c r="L8" s="3">
        <v>331</v>
      </c>
      <c r="M8" s="3">
        <v>324</v>
      </c>
      <c r="N8" s="3">
        <v>298</v>
      </c>
      <c r="O8" s="3">
        <v>281</v>
      </c>
      <c r="P8" s="6">
        <f t="shared" si="1"/>
        <v>2099</v>
      </c>
      <c r="Q8" s="7">
        <f t="shared" si="2"/>
        <v>3.0436917034855071E-2</v>
      </c>
      <c r="R8" s="9" t="str">
        <f t="shared" si="3"/>
        <v>Colder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186</v>
      </c>
      <c r="E9" s="3">
        <v>111</v>
      </c>
      <c r="F9" s="3">
        <v>43</v>
      </c>
      <c r="G9" s="3">
        <v>34</v>
      </c>
      <c r="H9" s="3">
        <v>16</v>
      </c>
      <c r="I9" s="3">
        <v>49</v>
      </c>
      <c r="J9" s="3">
        <v>137</v>
      </c>
      <c r="K9" s="3">
        <v>228</v>
      </c>
      <c r="L9" s="3">
        <v>327</v>
      </c>
      <c r="M9" s="3">
        <v>297</v>
      </c>
      <c r="N9" s="3">
        <v>325</v>
      </c>
      <c r="O9" s="3">
        <v>262</v>
      </c>
      <c r="P9" s="6">
        <f t="shared" si="1"/>
        <v>2015</v>
      </c>
      <c r="Q9" s="7">
        <f t="shared" si="2"/>
        <v>-1.0800196367206638E-2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184</v>
      </c>
      <c r="E10" s="3">
        <v>130</v>
      </c>
      <c r="F10" s="3">
        <v>48</v>
      </c>
      <c r="G10" s="3">
        <v>21</v>
      </c>
      <c r="H10" s="3">
        <v>30</v>
      </c>
      <c r="I10" s="3">
        <v>49</v>
      </c>
      <c r="J10" s="3">
        <v>75</v>
      </c>
      <c r="K10" s="3">
        <v>300</v>
      </c>
      <c r="L10" s="3">
        <v>354</v>
      </c>
      <c r="M10" s="3">
        <v>335</v>
      </c>
      <c r="N10" s="3">
        <v>334</v>
      </c>
      <c r="O10" s="3">
        <v>321</v>
      </c>
      <c r="P10" s="6">
        <f t="shared" si="1"/>
        <v>2181</v>
      </c>
      <c r="Q10" s="7">
        <f t="shared" si="2"/>
        <v>7.0692194403534581E-2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191</v>
      </c>
      <c r="E11" s="3">
        <v>96</v>
      </c>
      <c r="F11" s="3">
        <v>39</v>
      </c>
      <c r="G11" s="3">
        <v>7</v>
      </c>
      <c r="H11" s="3">
        <v>27</v>
      </c>
      <c r="I11" s="3">
        <v>22</v>
      </c>
      <c r="J11" s="3">
        <v>82</v>
      </c>
      <c r="K11" s="3">
        <v>207</v>
      </c>
      <c r="L11" s="3">
        <v>268</v>
      </c>
      <c r="M11" s="3">
        <v>268</v>
      </c>
      <c r="N11" s="3">
        <v>258</v>
      </c>
      <c r="O11" s="3">
        <v>260</v>
      </c>
      <c r="P11" s="6">
        <f t="shared" si="1"/>
        <v>1725</v>
      </c>
      <c r="Q11" s="7">
        <f t="shared" si="2"/>
        <v>-0.15316642120765833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124</v>
      </c>
      <c r="E12" s="3">
        <v>109</v>
      </c>
      <c r="F12" s="3">
        <v>38</v>
      </c>
      <c r="G12" s="3">
        <v>29</v>
      </c>
      <c r="H12" s="3">
        <v>35</v>
      </c>
      <c r="I12" s="3">
        <v>64</v>
      </c>
      <c r="J12" s="3">
        <v>162</v>
      </c>
      <c r="K12" s="3">
        <v>241</v>
      </c>
      <c r="L12" s="3">
        <v>323</v>
      </c>
      <c r="M12" s="3">
        <v>266</v>
      </c>
      <c r="N12" s="3">
        <v>288</v>
      </c>
      <c r="O12" s="3">
        <v>271</v>
      </c>
      <c r="P12" s="6">
        <f t="shared" si="1"/>
        <v>1950</v>
      </c>
      <c r="Q12" s="7">
        <f t="shared" si="2"/>
        <v>-4.2709867452135453E-2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210</v>
      </c>
      <c r="E13" s="3">
        <v>80</v>
      </c>
      <c r="F13" s="3">
        <v>49</v>
      </c>
      <c r="G13" s="3">
        <v>27</v>
      </c>
      <c r="H13" s="3">
        <v>16</v>
      </c>
      <c r="I13" s="3">
        <v>75</v>
      </c>
      <c r="J13" s="3">
        <v>192</v>
      </c>
      <c r="K13" s="3">
        <v>224</v>
      </c>
      <c r="L13" s="3">
        <v>354</v>
      </c>
      <c r="M13" s="3">
        <v>391</v>
      </c>
      <c r="N13" s="3">
        <v>311</v>
      </c>
      <c r="O13" s="3">
        <v>259</v>
      </c>
      <c r="P13" s="6">
        <f t="shared" si="1"/>
        <v>2188</v>
      </c>
      <c r="Q13" s="7">
        <f t="shared" si="2"/>
        <v>7.4128620520373056E-2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157</v>
      </c>
      <c r="E14" s="3">
        <v>103</v>
      </c>
      <c r="F14" s="3">
        <v>50</v>
      </c>
      <c r="G14" s="3">
        <v>19</v>
      </c>
      <c r="H14" s="3">
        <v>25</v>
      </c>
      <c r="I14" s="3">
        <v>44</v>
      </c>
      <c r="J14" s="3">
        <v>121</v>
      </c>
      <c r="K14" s="3">
        <v>183</v>
      </c>
      <c r="L14" s="3">
        <v>355</v>
      </c>
      <c r="M14" s="3">
        <v>429</v>
      </c>
      <c r="N14" s="3">
        <v>328</v>
      </c>
      <c r="O14" s="3">
        <v>285</v>
      </c>
      <c r="P14" s="6">
        <f t="shared" si="1"/>
        <v>2099</v>
      </c>
      <c r="Q14" s="7">
        <f t="shared" si="2"/>
        <v>3.0436917034855071E-2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188</v>
      </c>
      <c r="E15" s="3">
        <v>160</v>
      </c>
      <c r="F15" s="3">
        <v>52</v>
      </c>
      <c r="G15" s="3">
        <v>16</v>
      </c>
      <c r="H15" s="3">
        <v>43</v>
      </c>
      <c r="I15" s="3">
        <v>92</v>
      </c>
      <c r="J15" s="3">
        <v>161</v>
      </c>
      <c r="K15" s="3">
        <v>297</v>
      </c>
      <c r="L15" s="3">
        <v>475</v>
      </c>
      <c r="M15" s="3">
        <v>348</v>
      </c>
      <c r="N15" s="3">
        <v>246</v>
      </c>
      <c r="O15" s="3">
        <v>273</v>
      </c>
      <c r="P15" s="6">
        <f t="shared" si="1"/>
        <v>2351</v>
      </c>
      <c r="Q15" s="7">
        <f t="shared" si="2"/>
        <v>0.15414825724104064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104</v>
      </c>
      <c r="E16" s="3">
        <v>99</v>
      </c>
      <c r="F16" s="3">
        <v>61</v>
      </c>
      <c r="G16" s="3">
        <v>36</v>
      </c>
      <c r="H16" s="3">
        <v>27</v>
      </c>
      <c r="I16" s="3">
        <v>45</v>
      </c>
      <c r="J16" s="3">
        <v>103</v>
      </c>
      <c r="K16" s="3">
        <v>174</v>
      </c>
      <c r="L16" s="3">
        <v>277</v>
      </c>
      <c r="M16" s="3">
        <v>297</v>
      </c>
      <c r="N16" s="3">
        <v>339</v>
      </c>
      <c r="O16" s="3">
        <v>215</v>
      </c>
      <c r="P16" s="6">
        <f t="shared" si="1"/>
        <v>1777</v>
      </c>
      <c r="Q16" s="7">
        <f t="shared" si="2"/>
        <v>-0.12763868433971526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216</v>
      </c>
      <c r="E17" s="3">
        <v>107</v>
      </c>
      <c r="F17" s="3">
        <v>57</v>
      </c>
      <c r="G17" s="3">
        <v>35</v>
      </c>
      <c r="H17" s="3">
        <v>18</v>
      </c>
      <c r="I17" s="3">
        <v>89</v>
      </c>
      <c r="J17" s="3">
        <v>151</v>
      </c>
      <c r="K17" s="3">
        <v>253</v>
      </c>
      <c r="L17" s="3">
        <v>318</v>
      </c>
      <c r="M17" s="3">
        <v>357</v>
      </c>
      <c r="N17" s="3">
        <v>344</v>
      </c>
      <c r="O17" s="3">
        <v>369</v>
      </c>
      <c r="P17" s="6">
        <f t="shared" si="1"/>
        <v>2314</v>
      </c>
      <c r="Q17" s="7">
        <f t="shared" si="2"/>
        <v>0.13598429062346584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234</v>
      </c>
      <c r="E18" s="3">
        <v>150</v>
      </c>
      <c r="F18" s="3">
        <v>64</v>
      </c>
      <c r="G18" s="3">
        <v>16</v>
      </c>
      <c r="H18" s="3">
        <v>21</v>
      </c>
      <c r="I18" s="3">
        <v>69</v>
      </c>
      <c r="J18" s="3">
        <v>100</v>
      </c>
      <c r="K18" s="3">
        <v>258</v>
      </c>
      <c r="L18" s="3">
        <v>288</v>
      </c>
      <c r="M18" s="3">
        <v>284</v>
      </c>
      <c r="N18" s="3">
        <v>240</v>
      </c>
      <c r="O18" s="3">
        <v>230</v>
      </c>
      <c r="P18" s="6">
        <f t="shared" si="1"/>
        <v>1954</v>
      </c>
      <c r="Q18" s="7">
        <f t="shared" si="2"/>
        <v>-4.0746195385370609E-2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145</v>
      </c>
      <c r="E19" s="3">
        <v>107</v>
      </c>
      <c r="F19" s="3">
        <v>38</v>
      </c>
      <c r="G19" s="3">
        <v>18</v>
      </c>
      <c r="H19" s="3">
        <v>39</v>
      </c>
      <c r="I19" s="3">
        <v>45</v>
      </c>
      <c r="J19" s="3">
        <v>91</v>
      </c>
      <c r="K19" s="3">
        <v>200</v>
      </c>
      <c r="L19" s="3">
        <v>306</v>
      </c>
      <c r="M19" s="3">
        <v>328</v>
      </c>
      <c r="N19" s="3">
        <v>320</v>
      </c>
      <c r="O19" s="3">
        <v>278</v>
      </c>
      <c r="P19" s="6">
        <f t="shared" si="1"/>
        <v>1915</v>
      </c>
      <c r="Q19" s="7">
        <f t="shared" si="2"/>
        <v>-5.9891998036327943E-2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199</v>
      </c>
      <c r="E20" s="3">
        <v>128</v>
      </c>
      <c r="F20" s="3">
        <v>65</v>
      </c>
      <c r="G20" s="3">
        <v>35</v>
      </c>
      <c r="H20" s="3">
        <v>32</v>
      </c>
      <c r="I20" s="3">
        <v>110</v>
      </c>
      <c r="J20" s="3">
        <v>149</v>
      </c>
      <c r="K20" s="3">
        <v>157</v>
      </c>
      <c r="L20" s="3">
        <v>151</v>
      </c>
      <c r="M20" s="3">
        <v>312</v>
      </c>
      <c r="N20" s="3">
        <v>301</v>
      </c>
      <c r="O20" s="3">
        <v>291</v>
      </c>
      <c r="P20" s="6">
        <f t="shared" si="1"/>
        <v>1930</v>
      </c>
      <c r="Q20" s="7">
        <f t="shared" si="2"/>
        <v>-5.252822778595978E-2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235</v>
      </c>
      <c r="E21" s="3">
        <v>104</v>
      </c>
      <c r="F21" s="3">
        <v>40</v>
      </c>
      <c r="G21" s="3">
        <v>25</v>
      </c>
      <c r="H21" s="3">
        <v>26</v>
      </c>
      <c r="I21" s="3">
        <v>39</v>
      </c>
      <c r="J21" s="3">
        <v>147</v>
      </c>
      <c r="K21" s="3">
        <v>281</v>
      </c>
      <c r="L21" s="3">
        <v>302</v>
      </c>
      <c r="M21" s="3">
        <v>386</v>
      </c>
      <c r="N21" s="3">
        <v>250</v>
      </c>
      <c r="O21" s="10">
        <v>191</v>
      </c>
      <c r="P21" s="6">
        <f t="shared" si="1"/>
        <v>2026</v>
      </c>
      <c r="Q21" s="7">
        <f t="shared" si="2"/>
        <v>-5.4000981836033191E-3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184</v>
      </c>
      <c r="E22" s="3">
        <v>87</v>
      </c>
      <c r="F22" s="3">
        <v>27</v>
      </c>
      <c r="G22" s="3">
        <v>14</v>
      </c>
      <c r="H22" s="3">
        <v>29</v>
      </c>
      <c r="I22" s="3">
        <v>67</v>
      </c>
      <c r="J22" s="3">
        <v>99</v>
      </c>
      <c r="K22" s="3">
        <v>246</v>
      </c>
      <c r="L22" s="3">
        <v>306</v>
      </c>
      <c r="M22" s="3">
        <v>286</v>
      </c>
      <c r="N22" s="3">
        <v>355</v>
      </c>
      <c r="O22" s="10">
        <v>308</v>
      </c>
      <c r="P22" s="6">
        <f t="shared" si="1"/>
        <v>2008</v>
      </c>
      <c r="Q22" s="7">
        <f t="shared" si="2"/>
        <v>-1.4236622484045114E-2</v>
      </c>
      <c r="R22" s="9" t="str">
        <f t="shared" si="3"/>
        <v>Warmer than average</v>
      </c>
    </row>
    <row r="23" spans="1:18" x14ac:dyDescent="0.2">
      <c r="C23" s="4" t="s">
        <v>69</v>
      </c>
      <c r="D23" s="3">
        <v>144</v>
      </c>
      <c r="E23" s="3">
        <v>88</v>
      </c>
      <c r="F23" s="3">
        <v>25</v>
      </c>
      <c r="G23" s="3">
        <v>7</v>
      </c>
      <c r="H23" s="3">
        <v>27</v>
      </c>
      <c r="I23" s="3">
        <v>73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62" priority="9" stopIfTrue="1" operator="containsText" text="Colder">
      <formula>NOT(ISERROR(SEARCH("Colder",R1)))</formula>
    </cfRule>
  </conditionalFormatting>
  <conditionalFormatting sqref="D5:Q21">
    <cfRule type="expression" dxfId="61" priority="7" stopIfTrue="1">
      <formula>D$4&gt;D5</formula>
    </cfRule>
    <cfRule type="expression" dxfId="60" priority="8" stopIfTrue="1">
      <formula>D$4&lt;D5</formula>
    </cfRule>
  </conditionalFormatting>
  <conditionalFormatting sqref="R5:R21">
    <cfRule type="expression" dxfId="59" priority="5" stopIfTrue="1">
      <formula>R$4&gt;R5</formula>
    </cfRule>
    <cfRule type="expression" dxfId="58" priority="6" stopIfTrue="1">
      <formula>R$4&lt;R5</formula>
    </cfRule>
  </conditionalFormatting>
  <conditionalFormatting sqref="D22:Q23">
    <cfRule type="expression" dxfId="57" priority="3" stopIfTrue="1">
      <formula>D$4&gt;D22</formula>
    </cfRule>
    <cfRule type="expression" dxfId="56" priority="4" stopIfTrue="1">
      <formula>D$4&lt;D22</formula>
    </cfRule>
  </conditionalFormatting>
  <conditionalFormatting sqref="R22:R23">
    <cfRule type="expression" dxfId="55" priority="1" stopIfTrue="1">
      <formula>R$4&gt;R22</formula>
    </cfRule>
    <cfRule type="expression" dxfId="54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L4" sqref="L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62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180</v>
      </c>
      <c r="E4" s="3">
        <v>106</v>
      </c>
      <c r="F4" s="3">
        <v>50</v>
      </c>
      <c r="G4" s="3">
        <v>23</v>
      </c>
      <c r="H4" s="3">
        <v>22</v>
      </c>
      <c r="I4" s="3">
        <v>42</v>
      </c>
      <c r="J4" s="3">
        <v>93</v>
      </c>
      <c r="K4" s="3">
        <v>183</v>
      </c>
      <c r="L4" s="3">
        <v>249</v>
      </c>
      <c r="M4" s="3">
        <v>264</v>
      </c>
      <c r="N4" s="3">
        <v>246</v>
      </c>
      <c r="O4" s="3">
        <v>236</v>
      </c>
      <c r="P4" s="6">
        <f>SUM(D4:O4)</f>
        <v>1694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210</v>
      </c>
      <c r="E5" s="3">
        <v>108</v>
      </c>
      <c r="F5" s="3">
        <v>57</v>
      </c>
      <c r="G5" s="3">
        <v>27</v>
      </c>
      <c r="H5" s="3">
        <v>17</v>
      </c>
      <c r="I5" s="3">
        <v>32</v>
      </c>
      <c r="J5" s="3">
        <v>120</v>
      </c>
      <c r="K5" s="3">
        <v>201</v>
      </c>
      <c r="L5" s="3">
        <v>234</v>
      </c>
      <c r="M5" s="3">
        <v>289</v>
      </c>
      <c r="N5" s="3">
        <v>243</v>
      </c>
      <c r="O5" s="3">
        <v>252</v>
      </c>
      <c r="P5" s="6">
        <f t="shared" ref="P5:P22" si="1">SUM(D5:O5)</f>
        <v>1790</v>
      </c>
      <c r="Q5" s="7">
        <f>(P5/$P$4)-1</f>
        <v>5.6670602125147518E-2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203</v>
      </c>
      <c r="E6" s="3">
        <v>103</v>
      </c>
      <c r="F6" s="3">
        <v>60</v>
      </c>
      <c r="G6" s="3">
        <v>26</v>
      </c>
      <c r="H6" s="3">
        <v>14</v>
      </c>
      <c r="I6" s="3">
        <v>43</v>
      </c>
      <c r="J6" s="3">
        <v>45</v>
      </c>
      <c r="K6" s="3">
        <v>187</v>
      </c>
      <c r="L6" s="3">
        <v>288</v>
      </c>
      <c r="M6" s="3">
        <v>231</v>
      </c>
      <c r="N6" s="3">
        <v>197</v>
      </c>
      <c r="O6" s="3">
        <v>202</v>
      </c>
      <c r="P6" s="6">
        <f t="shared" si="1"/>
        <v>1599</v>
      </c>
      <c r="Q6" s="7">
        <f t="shared" ref="Q6:Q22" si="2">(P6/$P$4)-1</f>
        <v>-5.6080283353010629E-2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171</v>
      </c>
      <c r="E7" s="3">
        <v>125</v>
      </c>
      <c r="F7" s="3">
        <v>69</v>
      </c>
      <c r="G7" s="3">
        <v>35</v>
      </c>
      <c r="H7" s="3">
        <v>19</v>
      </c>
      <c r="I7" s="3">
        <v>39</v>
      </c>
      <c r="J7" s="3">
        <v>102</v>
      </c>
      <c r="K7" s="3">
        <v>135</v>
      </c>
      <c r="L7" s="3">
        <v>244</v>
      </c>
      <c r="M7" s="3">
        <v>279</v>
      </c>
      <c r="N7" s="3">
        <v>255</v>
      </c>
      <c r="O7" s="3">
        <v>187</v>
      </c>
      <c r="P7" s="6">
        <f t="shared" si="1"/>
        <v>1660</v>
      </c>
      <c r="Q7" s="7">
        <f t="shared" si="2"/>
        <v>-2.0070838252656431E-2</v>
      </c>
      <c r="R7" s="9" t="str">
        <f t="shared" si="3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154</v>
      </c>
      <c r="E8" s="3">
        <v>123</v>
      </c>
      <c r="F8" s="3">
        <v>36</v>
      </c>
      <c r="G8" s="3">
        <v>15</v>
      </c>
      <c r="H8" s="3">
        <v>15</v>
      </c>
      <c r="I8" s="3">
        <v>52</v>
      </c>
      <c r="J8" s="3">
        <v>140</v>
      </c>
      <c r="K8" s="3">
        <v>168</v>
      </c>
      <c r="L8" s="3">
        <v>247</v>
      </c>
      <c r="M8" s="3">
        <v>244</v>
      </c>
      <c r="N8" s="3">
        <v>261</v>
      </c>
      <c r="O8" s="3">
        <v>247</v>
      </c>
      <c r="P8" s="6">
        <f t="shared" si="1"/>
        <v>1702</v>
      </c>
      <c r="Q8" s="7">
        <f t="shared" si="2"/>
        <v>4.7225501770955525E-3</v>
      </c>
      <c r="R8" s="9" t="str">
        <f t="shared" si="3"/>
        <v>Colder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176</v>
      </c>
      <c r="E9" s="3">
        <v>104</v>
      </c>
      <c r="F9" s="3">
        <v>38</v>
      </c>
      <c r="G9" s="3">
        <v>33</v>
      </c>
      <c r="H9" s="3">
        <v>14</v>
      </c>
      <c r="I9" s="3">
        <v>33</v>
      </c>
      <c r="J9" s="3">
        <v>120</v>
      </c>
      <c r="K9" s="3">
        <v>164</v>
      </c>
      <c r="L9" s="3">
        <v>235</v>
      </c>
      <c r="M9" s="3">
        <v>238</v>
      </c>
      <c r="N9" s="3">
        <v>272</v>
      </c>
      <c r="O9" s="3">
        <v>236</v>
      </c>
      <c r="P9" s="6">
        <f t="shared" si="1"/>
        <v>1663</v>
      </c>
      <c r="Q9" s="7">
        <f t="shared" si="2"/>
        <v>-1.8299881936245543E-2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183</v>
      </c>
      <c r="E10" s="3">
        <v>132</v>
      </c>
      <c r="F10" s="3">
        <v>45</v>
      </c>
      <c r="G10" s="3">
        <v>15</v>
      </c>
      <c r="H10" s="3">
        <v>26</v>
      </c>
      <c r="I10" s="3">
        <v>37</v>
      </c>
      <c r="J10" s="3">
        <v>49</v>
      </c>
      <c r="K10" s="3">
        <v>208</v>
      </c>
      <c r="L10" s="3">
        <v>272</v>
      </c>
      <c r="M10" s="3">
        <v>288</v>
      </c>
      <c r="N10" s="3">
        <v>295</v>
      </c>
      <c r="O10" s="3">
        <v>292</v>
      </c>
      <c r="P10" s="6">
        <f t="shared" si="1"/>
        <v>1842</v>
      </c>
      <c r="Q10" s="7">
        <f t="shared" si="2"/>
        <v>8.7367178276269275E-2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185</v>
      </c>
      <c r="E11" s="3">
        <v>115</v>
      </c>
      <c r="F11" s="3">
        <v>39</v>
      </c>
      <c r="G11" s="3">
        <v>10</v>
      </c>
      <c r="H11" s="3">
        <v>19</v>
      </c>
      <c r="I11" s="3">
        <v>15</v>
      </c>
      <c r="J11" s="3">
        <v>54</v>
      </c>
      <c r="K11" s="3">
        <v>166</v>
      </c>
      <c r="L11" s="3">
        <v>213</v>
      </c>
      <c r="M11" s="3">
        <v>213</v>
      </c>
      <c r="N11" s="3">
        <v>200</v>
      </c>
      <c r="O11" s="3">
        <v>211</v>
      </c>
      <c r="P11" s="6">
        <f t="shared" si="1"/>
        <v>1440</v>
      </c>
      <c r="Q11" s="7">
        <f t="shared" si="2"/>
        <v>-0.14994096812278634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111</v>
      </c>
      <c r="E12" s="3">
        <v>93</v>
      </c>
      <c r="F12" s="3">
        <v>35</v>
      </c>
      <c r="G12" s="3">
        <v>21</v>
      </c>
      <c r="H12" s="3">
        <v>30</v>
      </c>
      <c r="I12" s="3">
        <v>52</v>
      </c>
      <c r="J12" s="3">
        <v>102</v>
      </c>
      <c r="K12" s="3">
        <v>177</v>
      </c>
      <c r="L12" s="3">
        <v>254</v>
      </c>
      <c r="M12" s="3">
        <v>224</v>
      </c>
      <c r="N12" s="3">
        <v>258</v>
      </c>
      <c r="O12" s="3">
        <v>236</v>
      </c>
      <c r="P12" s="6">
        <f t="shared" si="1"/>
        <v>1593</v>
      </c>
      <c r="Q12" s="7">
        <f t="shared" si="2"/>
        <v>-5.9622195985832405E-2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192</v>
      </c>
      <c r="E13" s="3">
        <v>64</v>
      </c>
      <c r="F13" s="3">
        <v>58</v>
      </c>
      <c r="G13" s="3">
        <v>14</v>
      </c>
      <c r="H13" s="3">
        <v>8</v>
      </c>
      <c r="I13" s="3">
        <v>57</v>
      </c>
      <c r="J13" s="3">
        <v>129</v>
      </c>
      <c r="K13" s="3">
        <v>189</v>
      </c>
      <c r="L13" s="3">
        <v>306</v>
      </c>
      <c r="M13" s="3">
        <v>327</v>
      </c>
      <c r="N13" s="3">
        <v>254</v>
      </c>
      <c r="O13" s="3">
        <v>242</v>
      </c>
      <c r="P13" s="6">
        <f t="shared" si="1"/>
        <v>1840</v>
      </c>
      <c r="Q13" s="7">
        <f t="shared" si="2"/>
        <v>8.6186540731995276E-2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160</v>
      </c>
      <c r="E14" s="3">
        <v>102</v>
      </c>
      <c r="F14" s="3">
        <v>44</v>
      </c>
      <c r="G14" s="3">
        <v>6</v>
      </c>
      <c r="H14" s="3">
        <v>17</v>
      </c>
      <c r="I14" s="3">
        <v>58</v>
      </c>
      <c r="J14" s="3">
        <v>82</v>
      </c>
      <c r="K14" s="3">
        <v>143</v>
      </c>
      <c r="L14" s="3">
        <v>311</v>
      </c>
      <c r="M14" s="3">
        <v>372</v>
      </c>
      <c r="N14" s="3">
        <v>289</v>
      </c>
      <c r="O14" s="3">
        <v>273</v>
      </c>
      <c r="P14" s="6">
        <f t="shared" si="1"/>
        <v>1857</v>
      </c>
      <c r="Q14" s="7">
        <f t="shared" si="2"/>
        <v>9.6221959858323602E-2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182</v>
      </c>
      <c r="E15" s="3">
        <v>143</v>
      </c>
      <c r="F15" s="3">
        <v>39</v>
      </c>
      <c r="G15" s="3">
        <v>9</v>
      </c>
      <c r="H15" s="3">
        <v>25</v>
      </c>
      <c r="I15" s="3">
        <v>58</v>
      </c>
      <c r="J15" s="3">
        <v>118</v>
      </c>
      <c r="K15" s="3">
        <v>247</v>
      </c>
      <c r="L15" s="3">
        <v>419</v>
      </c>
      <c r="M15" s="3">
        <v>326</v>
      </c>
      <c r="N15" s="3">
        <v>206</v>
      </c>
      <c r="O15" s="3">
        <v>232</v>
      </c>
      <c r="P15" s="6">
        <f t="shared" si="1"/>
        <v>2004</v>
      </c>
      <c r="Q15" s="7">
        <f t="shared" si="2"/>
        <v>0.18299881936245566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104</v>
      </c>
      <c r="E16" s="3">
        <v>70</v>
      </c>
      <c r="F16" s="3">
        <v>54</v>
      </c>
      <c r="G16" s="3">
        <v>29</v>
      </c>
      <c r="H16" s="3">
        <v>28</v>
      </c>
      <c r="I16" s="3">
        <v>17</v>
      </c>
      <c r="J16" s="3">
        <v>63</v>
      </c>
      <c r="K16" s="3">
        <v>109</v>
      </c>
      <c r="L16" s="3">
        <v>210</v>
      </c>
      <c r="M16" s="3">
        <v>230</v>
      </c>
      <c r="N16" s="3">
        <v>269</v>
      </c>
      <c r="O16" s="3">
        <v>188</v>
      </c>
      <c r="P16" s="6">
        <f t="shared" si="1"/>
        <v>1371</v>
      </c>
      <c r="Q16" s="7">
        <f t="shared" si="2"/>
        <v>-0.1906729634002361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208</v>
      </c>
      <c r="E17" s="3">
        <v>117</v>
      </c>
      <c r="F17" s="3">
        <v>36</v>
      </c>
      <c r="G17" s="3">
        <v>25</v>
      </c>
      <c r="H17" s="3">
        <v>8</v>
      </c>
      <c r="I17" s="3">
        <v>58</v>
      </c>
      <c r="J17" s="3">
        <v>119</v>
      </c>
      <c r="K17" s="3">
        <v>213</v>
      </c>
      <c r="L17" s="3">
        <v>253</v>
      </c>
      <c r="M17" s="3">
        <v>274</v>
      </c>
      <c r="N17" s="3">
        <v>274</v>
      </c>
      <c r="O17" s="3">
        <v>319</v>
      </c>
      <c r="P17" s="6">
        <f t="shared" si="1"/>
        <v>1904</v>
      </c>
      <c r="Q17" s="7">
        <f t="shared" si="2"/>
        <v>0.12396694214876036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224</v>
      </c>
      <c r="E18" s="3">
        <v>148</v>
      </c>
      <c r="F18" s="3">
        <v>56</v>
      </c>
      <c r="G18" s="3">
        <v>15</v>
      </c>
      <c r="H18" s="3">
        <v>18</v>
      </c>
      <c r="I18" s="3">
        <v>47</v>
      </c>
      <c r="J18" s="3">
        <v>58</v>
      </c>
      <c r="K18" s="3">
        <v>209</v>
      </c>
      <c r="L18" s="3">
        <v>204</v>
      </c>
      <c r="M18" s="3">
        <v>230</v>
      </c>
      <c r="N18" s="3">
        <v>198</v>
      </c>
      <c r="O18" s="3">
        <v>210</v>
      </c>
      <c r="P18" s="6">
        <f t="shared" si="1"/>
        <v>1617</v>
      </c>
      <c r="Q18" s="7">
        <f t="shared" si="2"/>
        <v>-4.5454545454545414E-2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125</v>
      </c>
      <c r="E19" s="3">
        <v>84</v>
      </c>
      <c r="F19" s="3">
        <v>29</v>
      </c>
      <c r="G19" s="3">
        <v>21</v>
      </c>
      <c r="H19" s="3">
        <v>35</v>
      </c>
      <c r="I19" s="3">
        <v>41</v>
      </c>
      <c r="J19" s="3">
        <v>51</v>
      </c>
      <c r="K19" s="3">
        <v>165</v>
      </c>
      <c r="L19" s="3">
        <v>250</v>
      </c>
      <c r="M19" s="3">
        <v>261</v>
      </c>
      <c r="N19" s="3">
        <v>276</v>
      </c>
      <c r="O19" s="3">
        <v>251</v>
      </c>
      <c r="P19" s="6">
        <f t="shared" si="1"/>
        <v>1589</v>
      </c>
      <c r="Q19" s="7">
        <f t="shared" si="2"/>
        <v>-6.1983471074380181E-2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170</v>
      </c>
      <c r="E20" s="3">
        <v>108</v>
      </c>
      <c r="F20" s="3">
        <v>53</v>
      </c>
      <c r="G20" s="3">
        <v>20</v>
      </c>
      <c r="H20" s="3">
        <v>27</v>
      </c>
      <c r="I20" s="3">
        <v>66</v>
      </c>
      <c r="J20" s="3">
        <v>109</v>
      </c>
      <c r="K20" s="3">
        <v>101</v>
      </c>
      <c r="L20" s="3">
        <v>101</v>
      </c>
      <c r="M20" s="3">
        <v>215</v>
      </c>
      <c r="N20" s="3">
        <v>256</v>
      </c>
      <c r="O20" s="3">
        <v>253</v>
      </c>
      <c r="P20" s="6">
        <f t="shared" si="1"/>
        <v>1479</v>
      </c>
      <c r="Q20" s="7">
        <f t="shared" si="2"/>
        <v>-0.12691853600944514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197</v>
      </c>
      <c r="E21" s="3">
        <v>85</v>
      </c>
      <c r="F21" s="3">
        <v>23</v>
      </c>
      <c r="G21" s="3">
        <v>19</v>
      </c>
      <c r="H21" s="3">
        <v>12</v>
      </c>
      <c r="I21" s="3">
        <v>20</v>
      </c>
      <c r="J21" s="3">
        <v>112</v>
      </c>
      <c r="K21" s="3">
        <v>233</v>
      </c>
      <c r="L21" s="3">
        <v>227</v>
      </c>
      <c r="M21" s="3">
        <v>269</v>
      </c>
      <c r="N21" s="3">
        <v>221</v>
      </c>
      <c r="O21" s="10">
        <v>184</v>
      </c>
      <c r="P21" s="6">
        <f t="shared" si="1"/>
        <v>1602</v>
      </c>
      <c r="Q21" s="7">
        <f t="shared" si="2"/>
        <v>-5.4309327036599742E-2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172</v>
      </c>
      <c r="E22" s="3">
        <v>67</v>
      </c>
      <c r="F22" s="3">
        <v>25</v>
      </c>
      <c r="G22" s="3">
        <v>17</v>
      </c>
      <c r="H22" s="3">
        <v>28</v>
      </c>
      <c r="I22" s="3">
        <v>38</v>
      </c>
      <c r="J22" s="3">
        <v>60</v>
      </c>
      <c r="K22" s="3">
        <v>189</v>
      </c>
      <c r="L22" s="3">
        <v>235</v>
      </c>
      <c r="M22" s="3">
        <v>254</v>
      </c>
      <c r="N22" s="3">
        <v>290</v>
      </c>
      <c r="O22" s="10">
        <v>274</v>
      </c>
      <c r="P22" s="6">
        <f t="shared" si="1"/>
        <v>1649</v>
      </c>
      <c r="Q22" s="7">
        <f t="shared" si="2"/>
        <v>-2.6564344746162982E-2</v>
      </c>
      <c r="R22" s="9" t="str">
        <f t="shared" si="3"/>
        <v>Warmer than average</v>
      </c>
    </row>
    <row r="23" spans="1:18" x14ac:dyDescent="0.2">
      <c r="C23" s="4" t="s">
        <v>69</v>
      </c>
      <c r="D23" s="3">
        <v>149</v>
      </c>
      <c r="E23" s="3">
        <v>110</v>
      </c>
      <c r="F23" s="3">
        <v>28</v>
      </c>
      <c r="G23" s="3">
        <v>13</v>
      </c>
      <c r="H23" s="3">
        <v>27</v>
      </c>
      <c r="I23" s="3">
        <v>60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53" priority="9" stopIfTrue="1" operator="containsText" text="Colder">
      <formula>NOT(ISERROR(SEARCH("Colder",R1)))</formula>
    </cfRule>
  </conditionalFormatting>
  <conditionalFormatting sqref="D5:Q21">
    <cfRule type="expression" dxfId="52" priority="7" stopIfTrue="1">
      <formula>D$4&gt;D5</formula>
    </cfRule>
    <cfRule type="expression" dxfId="51" priority="8" stopIfTrue="1">
      <formula>D$4&lt;D5</formula>
    </cfRule>
  </conditionalFormatting>
  <conditionalFormatting sqref="R5:R21">
    <cfRule type="expression" dxfId="50" priority="5" stopIfTrue="1">
      <formula>R$4&gt;R5</formula>
    </cfRule>
    <cfRule type="expression" dxfId="49" priority="6" stopIfTrue="1">
      <formula>R$4&lt;R5</formula>
    </cfRule>
  </conditionalFormatting>
  <conditionalFormatting sqref="D22:Q23">
    <cfRule type="expression" dxfId="48" priority="3" stopIfTrue="1">
      <formula>D$4&gt;D22</formula>
    </cfRule>
    <cfRule type="expression" dxfId="47" priority="4" stopIfTrue="1">
      <formula>D$4&lt;D22</formula>
    </cfRule>
  </conditionalFormatting>
  <conditionalFormatting sqref="R22:R23">
    <cfRule type="expression" dxfId="46" priority="1" stopIfTrue="1">
      <formula>R$4&gt;R22</formula>
    </cfRule>
    <cfRule type="expression" dxfId="45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63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192</v>
      </c>
      <c r="E4" s="3">
        <v>111</v>
      </c>
      <c r="F4" s="3">
        <v>52</v>
      </c>
      <c r="G4" s="3">
        <v>28</v>
      </c>
      <c r="H4" s="3">
        <v>28</v>
      </c>
      <c r="I4" s="3">
        <v>53</v>
      </c>
      <c r="J4" s="3">
        <v>117</v>
      </c>
      <c r="K4" s="3">
        <v>216</v>
      </c>
      <c r="L4" s="3">
        <v>294</v>
      </c>
      <c r="M4" s="3">
        <v>308</v>
      </c>
      <c r="N4" s="3">
        <v>276</v>
      </c>
      <c r="O4" s="3">
        <v>260</v>
      </c>
      <c r="P4" s="6">
        <f>SUM(D4:O4)</f>
        <v>1935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227</v>
      </c>
      <c r="E5" s="3">
        <v>105</v>
      </c>
      <c r="F5" s="3">
        <v>57</v>
      </c>
      <c r="G5" s="3">
        <v>40</v>
      </c>
      <c r="H5" s="3">
        <v>35</v>
      </c>
      <c r="I5" s="3">
        <v>47</v>
      </c>
      <c r="J5" s="3">
        <v>130</v>
      </c>
      <c r="K5" s="3">
        <v>233</v>
      </c>
      <c r="L5" s="3">
        <v>304</v>
      </c>
      <c r="M5" s="3">
        <v>358</v>
      </c>
      <c r="N5" s="3">
        <v>284</v>
      </c>
      <c r="O5" s="3">
        <v>302</v>
      </c>
      <c r="P5" s="6">
        <f t="shared" ref="P5:P22" si="1">SUM(D5:O5)</f>
        <v>2122</v>
      </c>
      <c r="Q5" s="7">
        <f>(P5/$P$4)-1</f>
        <v>9.6640826873384933E-2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244</v>
      </c>
      <c r="E6" s="3">
        <v>112</v>
      </c>
      <c r="F6" s="3">
        <v>61</v>
      </c>
      <c r="G6" s="3">
        <v>30</v>
      </c>
      <c r="H6" s="3">
        <v>19</v>
      </c>
      <c r="I6" s="3">
        <v>75</v>
      </c>
      <c r="J6" s="3">
        <v>82</v>
      </c>
      <c r="K6" s="3">
        <v>233</v>
      </c>
      <c r="L6" s="3">
        <v>365</v>
      </c>
      <c r="M6" s="3">
        <v>279</v>
      </c>
      <c r="N6" s="3">
        <v>214</v>
      </c>
      <c r="O6" s="3">
        <v>230</v>
      </c>
      <c r="P6" s="6">
        <f t="shared" si="1"/>
        <v>1944</v>
      </c>
      <c r="Q6" s="7">
        <f t="shared" ref="Q6:Q22" si="2">(P6/$P$4)-1</f>
        <v>4.6511627906977715E-3</v>
      </c>
      <c r="R6" s="9" t="str">
        <f t="shared" ref="R6:R22" si="3">IF(Q6&gt;0,"Colder than average","Warmer than average")</f>
        <v>Colder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186</v>
      </c>
      <c r="E7" s="3">
        <v>123</v>
      </c>
      <c r="F7" s="3">
        <v>65</v>
      </c>
      <c r="G7" s="3">
        <v>45</v>
      </c>
      <c r="H7" s="3">
        <v>26</v>
      </c>
      <c r="I7" s="3">
        <v>45</v>
      </c>
      <c r="J7" s="3">
        <v>120</v>
      </c>
      <c r="K7" s="3">
        <v>155</v>
      </c>
      <c r="L7" s="3">
        <v>257</v>
      </c>
      <c r="M7" s="3">
        <v>333</v>
      </c>
      <c r="N7" s="3">
        <v>291</v>
      </c>
      <c r="O7" s="3">
        <v>212</v>
      </c>
      <c r="P7" s="6">
        <f t="shared" si="1"/>
        <v>1858</v>
      </c>
      <c r="Q7" s="7">
        <f t="shared" si="2"/>
        <v>-3.9793281653746737E-2</v>
      </c>
      <c r="R7" s="9" t="str">
        <f t="shared" si="3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167</v>
      </c>
      <c r="E8" s="3">
        <v>105</v>
      </c>
      <c r="F8" s="3">
        <v>28</v>
      </c>
      <c r="G8" s="3">
        <v>12</v>
      </c>
      <c r="H8" s="3">
        <v>16</v>
      </c>
      <c r="I8" s="3">
        <v>57</v>
      </c>
      <c r="J8" s="3">
        <v>155</v>
      </c>
      <c r="K8" s="3">
        <v>170</v>
      </c>
      <c r="L8" s="3">
        <v>274</v>
      </c>
      <c r="M8" s="3">
        <v>297</v>
      </c>
      <c r="N8" s="3">
        <v>271</v>
      </c>
      <c r="O8" s="3">
        <v>265</v>
      </c>
      <c r="P8" s="6">
        <f t="shared" si="1"/>
        <v>1817</v>
      </c>
      <c r="Q8" s="7">
        <f t="shared" si="2"/>
        <v>-6.0981912144702832E-2</v>
      </c>
      <c r="R8" s="9" t="str">
        <f t="shared" si="3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160</v>
      </c>
      <c r="E9" s="3">
        <v>97</v>
      </c>
      <c r="F9" s="3">
        <v>28</v>
      </c>
      <c r="G9" s="3">
        <v>27</v>
      </c>
      <c r="H9" s="3">
        <v>14</v>
      </c>
      <c r="I9" s="3">
        <v>33</v>
      </c>
      <c r="J9" s="3">
        <v>106</v>
      </c>
      <c r="K9" s="3">
        <v>194</v>
      </c>
      <c r="L9" s="3">
        <v>265</v>
      </c>
      <c r="M9" s="3">
        <v>265</v>
      </c>
      <c r="N9" s="3">
        <v>297</v>
      </c>
      <c r="O9" s="3">
        <v>249</v>
      </c>
      <c r="P9" s="6">
        <f t="shared" si="1"/>
        <v>1735</v>
      </c>
      <c r="Q9" s="7">
        <f t="shared" si="2"/>
        <v>-0.10335917312661502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180</v>
      </c>
      <c r="E10" s="3">
        <v>119</v>
      </c>
      <c r="F10" s="3">
        <v>55</v>
      </c>
      <c r="G10" s="3">
        <v>32</v>
      </c>
      <c r="H10" s="3">
        <v>42</v>
      </c>
      <c r="I10" s="3">
        <v>52</v>
      </c>
      <c r="J10" s="3">
        <v>82</v>
      </c>
      <c r="K10" s="3">
        <v>281</v>
      </c>
      <c r="L10" s="3">
        <v>350</v>
      </c>
      <c r="M10" s="3">
        <v>339</v>
      </c>
      <c r="N10" s="3">
        <v>333</v>
      </c>
      <c r="O10" s="3">
        <v>319</v>
      </c>
      <c r="P10" s="6">
        <f t="shared" si="1"/>
        <v>2184</v>
      </c>
      <c r="Q10" s="7">
        <f t="shared" si="2"/>
        <v>0.12868217054263575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197</v>
      </c>
      <c r="E11" s="3">
        <v>110</v>
      </c>
      <c r="F11" s="3">
        <v>46</v>
      </c>
      <c r="G11" s="3">
        <v>13</v>
      </c>
      <c r="H11" s="3">
        <v>29</v>
      </c>
      <c r="I11" s="3">
        <v>24</v>
      </c>
      <c r="J11" s="3">
        <v>72</v>
      </c>
      <c r="K11" s="3">
        <v>219</v>
      </c>
      <c r="L11" s="3">
        <v>276</v>
      </c>
      <c r="M11" s="3">
        <v>259</v>
      </c>
      <c r="N11" s="3">
        <v>248</v>
      </c>
      <c r="O11" s="3">
        <v>249</v>
      </c>
      <c r="P11" s="6">
        <f t="shared" si="1"/>
        <v>1742</v>
      </c>
      <c r="Q11" s="7">
        <f t="shared" si="2"/>
        <v>-9.974160206718341E-2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126</v>
      </c>
      <c r="E12" s="3">
        <v>113</v>
      </c>
      <c r="F12" s="3">
        <v>41</v>
      </c>
      <c r="G12" s="3">
        <v>38</v>
      </c>
      <c r="H12" s="3">
        <v>44</v>
      </c>
      <c r="I12" s="3">
        <v>82</v>
      </c>
      <c r="J12" s="3">
        <v>145</v>
      </c>
      <c r="K12" s="3">
        <v>239</v>
      </c>
      <c r="L12" s="3">
        <v>297</v>
      </c>
      <c r="M12" s="3">
        <v>250</v>
      </c>
      <c r="N12" s="3">
        <v>296</v>
      </c>
      <c r="O12" s="3">
        <v>264</v>
      </c>
      <c r="P12" s="6">
        <f t="shared" si="1"/>
        <v>1935</v>
      </c>
      <c r="Q12" s="7">
        <f t="shared" si="2"/>
        <v>0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219</v>
      </c>
      <c r="E13" s="3">
        <v>81</v>
      </c>
      <c r="F13" s="3">
        <v>68</v>
      </c>
      <c r="G13" s="3">
        <v>33</v>
      </c>
      <c r="H13" s="3">
        <v>26</v>
      </c>
      <c r="I13" s="3">
        <v>76</v>
      </c>
      <c r="J13" s="3">
        <v>180</v>
      </c>
      <c r="K13" s="3">
        <v>229</v>
      </c>
      <c r="L13" s="3">
        <v>353</v>
      </c>
      <c r="M13" s="3">
        <v>369</v>
      </c>
      <c r="N13" s="3">
        <v>307</v>
      </c>
      <c r="O13" s="3">
        <v>264</v>
      </c>
      <c r="P13" s="6">
        <f t="shared" si="1"/>
        <v>2205</v>
      </c>
      <c r="Q13" s="7">
        <f t="shared" si="2"/>
        <v>0.13953488372093026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182</v>
      </c>
      <c r="E14" s="3">
        <v>126</v>
      </c>
      <c r="F14" s="3">
        <v>57</v>
      </c>
      <c r="G14" s="3">
        <v>32</v>
      </c>
      <c r="H14" s="3">
        <v>32</v>
      </c>
      <c r="I14" s="3">
        <v>65</v>
      </c>
      <c r="J14" s="3">
        <v>114</v>
      </c>
      <c r="K14" s="3">
        <v>178</v>
      </c>
      <c r="L14" s="3">
        <v>358</v>
      </c>
      <c r="M14" s="3">
        <v>442</v>
      </c>
      <c r="N14" s="3">
        <v>311</v>
      </c>
      <c r="O14" s="3">
        <v>309</v>
      </c>
      <c r="P14" s="6">
        <f t="shared" si="1"/>
        <v>2206</v>
      </c>
      <c r="Q14" s="7">
        <f t="shared" si="2"/>
        <v>0.14005167958656339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201</v>
      </c>
      <c r="E15" s="3">
        <v>158</v>
      </c>
      <c r="F15" s="3">
        <v>47</v>
      </c>
      <c r="G15" s="3">
        <v>22</v>
      </c>
      <c r="H15" s="3">
        <v>42</v>
      </c>
      <c r="I15" s="3">
        <v>82</v>
      </c>
      <c r="J15" s="3">
        <v>166</v>
      </c>
      <c r="K15" s="3">
        <v>281</v>
      </c>
      <c r="L15" s="3">
        <v>489</v>
      </c>
      <c r="M15" s="3">
        <v>362</v>
      </c>
      <c r="N15" s="3">
        <v>223</v>
      </c>
      <c r="O15" s="3">
        <v>259</v>
      </c>
      <c r="P15" s="6">
        <f t="shared" si="1"/>
        <v>2332</v>
      </c>
      <c r="Q15" s="7">
        <f t="shared" si="2"/>
        <v>0.20516795865633064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136</v>
      </c>
      <c r="E16" s="3">
        <v>114</v>
      </c>
      <c r="F16" s="3">
        <v>77</v>
      </c>
      <c r="G16" s="3">
        <v>40</v>
      </c>
      <c r="H16" s="3">
        <v>48</v>
      </c>
      <c r="I16" s="3">
        <v>42</v>
      </c>
      <c r="J16" s="3">
        <v>103</v>
      </c>
      <c r="K16" s="3">
        <v>148</v>
      </c>
      <c r="L16" s="3">
        <v>258</v>
      </c>
      <c r="M16" s="3">
        <v>286</v>
      </c>
      <c r="N16" s="3">
        <v>318</v>
      </c>
      <c r="O16" s="3">
        <v>229</v>
      </c>
      <c r="P16" s="6">
        <f t="shared" si="1"/>
        <v>1799</v>
      </c>
      <c r="Q16" s="7">
        <f t="shared" si="2"/>
        <v>-7.0284237726098153E-2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244</v>
      </c>
      <c r="E17" s="3">
        <v>132</v>
      </c>
      <c r="F17" s="3">
        <v>61</v>
      </c>
      <c r="G17" s="3">
        <v>41</v>
      </c>
      <c r="H17" s="3">
        <v>22</v>
      </c>
      <c r="I17" s="3">
        <v>87</v>
      </c>
      <c r="J17" s="3">
        <v>156</v>
      </c>
      <c r="K17" s="3">
        <v>254</v>
      </c>
      <c r="L17" s="3">
        <v>292</v>
      </c>
      <c r="M17" s="3">
        <v>324</v>
      </c>
      <c r="N17" s="3">
        <v>325</v>
      </c>
      <c r="O17" s="3">
        <v>367</v>
      </c>
      <c r="P17" s="6">
        <f t="shared" si="1"/>
        <v>2305</v>
      </c>
      <c r="Q17" s="7">
        <f t="shared" si="2"/>
        <v>0.19121447028423777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236</v>
      </c>
      <c r="E18" s="3">
        <v>168</v>
      </c>
      <c r="F18" s="3">
        <v>62</v>
      </c>
      <c r="G18" s="3">
        <v>22</v>
      </c>
      <c r="H18" s="3">
        <v>31</v>
      </c>
      <c r="I18" s="3">
        <v>66</v>
      </c>
      <c r="J18" s="3">
        <v>96</v>
      </c>
      <c r="K18" s="3">
        <v>265</v>
      </c>
      <c r="L18" s="3">
        <v>269</v>
      </c>
      <c r="M18" s="3">
        <v>272</v>
      </c>
      <c r="N18" s="3">
        <v>248</v>
      </c>
      <c r="O18" s="3">
        <v>242</v>
      </c>
      <c r="P18" s="6">
        <f t="shared" si="1"/>
        <v>1977</v>
      </c>
      <c r="Q18" s="7">
        <f t="shared" si="2"/>
        <v>2.170542635658923E-2</v>
      </c>
      <c r="R18" s="9" t="str">
        <f t="shared" si="3"/>
        <v>Colder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165</v>
      </c>
      <c r="E19" s="3">
        <v>99</v>
      </c>
      <c r="F19" s="3">
        <v>38</v>
      </c>
      <c r="G19" s="3">
        <v>24</v>
      </c>
      <c r="H19" s="3">
        <v>48</v>
      </c>
      <c r="I19" s="3">
        <v>49</v>
      </c>
      <c r="J19" s="3">
        <v>87</v>
      </c>
      <c r="K19" s="3">
        <v>201</v>
      </c>
      <c r="L19" s="3">
        <v>297</v>
      </c>
      <c r="M19" s="3">
        <v>297</v>
      </c>
      <c r="N19" s="3">
        <v>310</v>
      </c>
      <c r="O19" s="3">
        <v>273</v>
      </c>
      <c r="P19" s="6">
        <f t="shared" si="1"/>
        <v>1888</v>
      </c>
      <c r="Q19" s="7">
        <f t="shared" si="2"/>
        <v>-2.4289405684754573E-2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185</v>
      </c>
      <c r="E20" s="3">
        <v>146</v>
      </c>
      <c r="F20" s="3">
        <v>66</v>
      </c>
      <c r="G20" s="3">
        <v>39</v>
      </c>
      <c r="H20" s="3">
        <v>42</v>
      </c>
      <c r="I20" s="3">
        <v>98</v>
      </c>
      <c r="J20" s="3">
        <v>142</v>
      </c>
      <c r="K20" s="3">
        <v>139</v>
      </c>
      <c r="L20" s="3">
        <v>138</v>
      </c>
      <c r="M20" s="3">
        <v>287</v>
      </c>
      <c r="N20" s="3">
        <v>290</v>
      </c>
      <c r="O20" s="3">
        <v>305</v>
      </c>
      <c r="P20" s="6">
        <f t="shared" si="1"/>
        <v>1877</v>
      </c>
      <c r="Q20" s="7">
        <f t="shared" si="2"/>
        <v>-2.9974160206718392E-2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234</v>
      </c>
      <c r="E21" s="3">
        <v>115</v>
      </c>
      <c r="F21" s="3">
        <v>42</v>
      </c>
      <c r="G21" s="3">
        <v>31</v>
      </c>
      <c r="H21" s="3">
        <v>25</v>
      </c>
      <c r="I21" s="3">
        <v>40</v>
      </c>
      <c r="J21" s="3">
        <v>155</v>
      </c>
      <c r="K21" s="3">
        <v>273</v>
      </c>
      <c r="L21" s="3">
        <v>273</v>
      </c>
      <c r="M21" s="3">
        <v>334</v>
      </c>
      <c r="N21" s="3">
        <v>246</v>
      </c>
      <c r="O21" s="10">
        <v>197</v>
      </c>
      <c r="P21" s="6">
        <f t="shared" si="1"/>
        <v>1965</v>
      </c>
      <c r="Q21" s="7">
        <f t="shared" si="2"/>
        <v>1.5503875968992276E-2</v>
      </c>
      <c r="R21" s="9" t="str">
        <f t="shared" si="3"/>
        <v>Colder than average</v>
      </c>
    </row>
    <row r="22" spans="1:18" x14ac:dyDescent="0.2">
      <c r="C22" s="4" t="s">
        <v>68</v>
      </c>
      <c r="D22" s="3">
        <v>201</v>
      </c>
      <c r="E22" s="3">
        <v>91</v>
      </c>
      <c r="F22" s="3">
        <v>39</v>
      </c>
      <c r="G22" s="3">
        <v>23</v>
      </c>
      <c r="H22" s="3">
        <v>35</v>
      </c>
      <c r="I22" s="3">
        <v>72</v>
      </c>
      <c r="J22" s="3">
        <v>95</v>
      </c>
      <c r="K22" s="3">
        <v>247</v>
      </c>
      <c r="L22" s="3">
        <v>290</v>
      </c>
      <c r="M22" s="3">
        <v>282</v>
      </c>
      <c r="N22" s="3">
        <v>327</v>
      </c>
      <c r="O22" s="10">
        <v>313</v>
      </c>
      <c r="P22" s="6">
        <f t="shared" si="1"/>
        <v>2015</v>
      </c>
      <c r="Q22" s="7">
        <f t="shared" si="2"/>
        <v>4.134366925064592E-2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154</v>
      </c>
      <c r="E23" s="3">
        <v>109</v>
      </c>
      <c r="F23" s="3">
        <v>33</v>
      </c>
      <c r="G23" s="3">
        <v>14</v>
      </c>
      <c r="H23" s="3">
        <v>30</v>
      </c>
      <c r="I23" s="3">
        <v>80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44" priority="9" stopIfTrue="1" operator="containsText" text="Colder">
      <formula>NOT(ISERROR(SEARCH("Colder",R1)))</formula>
    </cfRule>
  </conditionalFormatting>
  <conditionalFormatting sqref="D5:Q21">
    <cfRule type="expression" dxfId="43" priority="7" stopIfTrue="1">
      <formula>D$4&gt;D5</formula>
    </cfRule>
    <cfRule type="expression" dxfId="42" priority="8" stopIfTrue="1">
      <formula>D$4&lt;D5</formula>
    </cfRule>
  </conditionalFormatting>
  <conditionalFormatting sqref="R5:R21">
    <cfRule type="expression" dxfId="41" priority="5" stopIfTrue="1">
      <formula>R$4&gt;R5</formula>
    </cfRule>
    <cfRule type="expression" dxfId="40" priority="6" stopIfTrue="1">
      <formula>R$4&lt;R5</formula>
    </cfRule>
  </conditionalFormatting>
  <conditionalFormatting sqref="D22:Q23">
    <cfRule type="expression" dxfId="39" priority="3" stopIfTrue="1">
      <formula>D$4&gt;D22</formula>
    </cfRule>
    <cfRule type="expression" dxfId="38" priority="4" stopIfTrue="1">
      <formula>D$4&lt;D22</formula>
    </cfRule>
  </conditionalFormatting>
  <conditionalFormatting sqref="R22:R23">
    <cfRule type="expression" dxfId="37" priority="1" stopIfTrue="1">
      <formula>R$4&gt;R22</formula>
    </cfRule>
    <cfRule type="expression" dxfId="36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L4" sqref="L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64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162</v>
      </c>
      <c r="E4" s="3">
        <v>89</v>
      </c>
      <c r="F4" s="3">
        <v>37</v>
      </c>
      <c r="G4" s="3">
        <v>17</v>
      </c>
      <c r="H4" s="3">
        <v>17</v>
      </c>
      <c r="I4" s="3">
        <v>40</v>
      </c>
      <c r="J4" s="3">
        <v>103</v>
      </c>
      <c r="K4" s="3">
        <v>210</v>
      </c>
      <c r="L4" s="3">
        <v>292</v>
      </c>
      <c r="M4" s="3">
        <v>304</v>
      </c>
      <c r="N4" s="3">
        <v>267</v>
      </c>
      <c r="O4" s="3">
        <v>235</v>
      </c>
      <c r="P4" s="6">
        <f>SUM(D4:O4)</f>
        <v>1773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195</v>
      </c>
      <c r="E5" s="3">
        <v>86</v>
      </c>
      <c r="F5" s="3">
        <v>27</v>
      </c>
      <c r="G5" s="3">
        <v>27</v>
      </c>
      <c r="H5" s="3">
        <v>14</v>
      </c>
      <c r="I5" s="3">
        <v>30</v>
      </c>
      <c r="J5" s="3">
        <v>117</v>
      </c>
      <c r="K5" s="3">
        <v>227</v>
      </c>
      <c r="L5" s="3">
        <v>269</v>
      </c>
      <c r="M5" s="3">
        <v>339</v>
      </c>
      <c r="N5" s="3">
        <v>262</v>
      </c>
      <c r="O5" s="3">
        <v>269</v>
      </c>
      <c r="P5" s="6">
        <f t="shared" ref="P5:P22" si="1">SUM(D5:O5)</f>
        <v>1862</v>
      </c>
      <c r="Q5" s="7">
        <f>(P5/$P$4)-1</f>
        <v>5.0197405527354855E-2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192</v>
      </c>
      <c r="E6" s="3">
        <v>90</v>
      </c>
      <c r="F6" s="3">
        <v>47</v>
      </c>
      <c r="G6" s="3">
        <v>14</v>
      </c>
      <c r="H6" s="3">
        <v>14</v>
      </c>
      <c r="I6" s="3">
        <v>56</v>
      </c>
      <c r="J6" s="3">
        <v>48</v>
      </c>
      <c r="K6" s="3">
        <v>216</v>
      </c>
      <c r="L6" s="3">
        <v>333</v>
      </c>
      <c r="M6" s="3">
        <v>264</v>
      </c>
      <c r="N6" s="3">
        <v>201</v>
      </c>
      <c r="O6" s="3">
        <v>207</v>
      </c>
      <c r="P6" s="6">
        <f t="shared" si="1"/>
        <v>1682</v>
      </c>
      <c r="Q6" s="7">
        <f t="shared" ref="Q6:Q22" si="2">(P6/$P$4)-1</f>
        <v>-5.1325437112239136E-2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152</v>
      </c>
      <c r="E7" s="3">
        <v>86</v>
      </c>
      <c r="F7" s="3">
        <v>39</v>
      </c>
      <c r="G7" s="3">
        <v>21</v>
      </c>
      <c r="H7" s="3">
        <v>8</v>
      </c>
      <c r="I7" s="3">
        <v>37</v>
      </c>
      <c r="J7" s="3">
        <v>126</v>
      </c>
      <c r="K7" s="3">
        <v>172</v>
      </c>
      <c r="L7" s="3">
        <v>258</v>
      </c>
      <c r="M7" s="3">
        <v>311</v>
      </c>
      <c r="N7" s="3">
        <v>284</v>
      </c>
      <c r="O7" s="3">
        <v>200</v>
      </c>
      <c r="P7" s="6">
        <f t="shared" si="1"/>
        <v>1694</v>
      </c>
      <c r="Q7" s="7">
        <f t="shared" si="2"/>
        <v>-4.4557247602932892E-2</v>
      </c>
      <c r="R7" s="9" t="str">
        <f t="shared" si="3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151</v>
      </c>
      <c r="E8" s="3">
        <v>92</v>
      </c>
      <c r="F8" s="3">
        <v>17</v>
      </c>
      <c r="G8" s="3">
        <v>8</v>
      </c>
      <c r="H8" s="3">
        <v>10</v>
      </c>
      <c r="I8" s="3">
        <v>47</v>
      </c>
      <c r="J8" s="3">
        <v>158</v>
      </c>
      <c r="K8" s="3">
        <v>168</v>
      </c>
      <c r="L8" s="3">
        <v>287</v>
      </c>
      <c r="M8" s="3">
        <v>285</v>
      </c>
      <c r="N8" s="3">
        <v>264</v>
      </c>
      <c r="O8" s="3">
        <v>253</v>
      </c>
      <c r="P8" s="6">
        <f t="shared" si="1"/>
        <v>1740</v>
      </c>
      <c r="Q8" s="7">
        <f t="shared" si="2"/>
        <v>-1.8612521150592198E-2</v>
      </c>
      <c r="R8" s="9" t="str">
        <f t="shared" si="3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154</v>
      </c>
      <c r="E9" s="3">
        <v>83</v>
      </c>
      <c r="F9" s="3">
        <v>27</v>
      </c>
      <c r="G9" s="3">
        <v>21</v>
      </c>
      <c r="H9" s="3">
        <v>9</v>
      </c>
      <c r="I9" s="3">
        <v>33</v>
      </c>
      <c r="J9" s="3">
        <v>103</v>
      </c>
      <c r="K9" s="3">
        <v>198</v>
      </c>
      <c r="L9" s="3">
        <v>289</v>
      </c>
      <c r="M9" s="3">
        <v>263</v>
      </c>
      <c r="N9" s="3">
        <v>291</v>
      </c>
      <c r="O9" s="3">
        <v>232</v>
      </c>
      <c r="P9" s="6">
        <f t="shared" si="1"/>
        <v>1703</v>
      </c>
      <c r="Q9" s="7">
        <f t="shared" si="2"/>
        <v>-3.9481105470953182E-2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159</v>
      </c>
      <c r="E10" s="3">
        <v>104</v>
      </c>
      <c r="F10" s="3">
        <v>29</v>
      </c>
      <c r="G10" s="3">
        <v>14</v>
      </c>
      <c r="H10" s="3">
        <v>20</v>
      </c>
      <c r="I10" s="3">
        <v>32</v>
      </c>
      <c r="J10" s="3">
        <v>52</v>
      </c>
      <c r="K10" s="3">
        <v>248</v>
      </c>
      <c r="L10" s="3">
        <v>315</v>
      </c>
      <c r="M10" s="3">
        <v>306</v>
      </c>
      <c r="N10" s="3">
        <v>299</v>
      </c>
      <c r="O10" s="3">
        <v>291</v>
      </c>
      <c r="P10" s="6">
        <f t="shared" si="1"/>
        <v>1869</v>
      </c>
      <c r="Q10" s="7">
        <f t="shared" si="2"/>
        <v>5.4145516074450173E-2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166</v>
      </c>
      <c r="E11" s="3">
        <v>75</v>
      </c>
      <c r="F11" s="3">
        <v>24</v>
      </c>
      <c r="G11" s="3">
        <v>4</v>
      </c>
      <c r="H11" s="3">
        <v>17</v>
      </c>
      <c r="I11" s="3">
        <v>9</v>
      </c>
      <c r="J11" s="3">
        <v>59</v>
      </c>
      <c r="K11" s="3">
        <v>177</v>
      </c>
      <c r="L11" s="3">
        <v>252</v>
      </c>
      <c r="M11" s="3">
        <v>233</v>
      </c>
      <c r="N11" s="3">
        <v>231</v>
      </c>
      <c r="O11" s="3">
        <v>216</v>
      </c>
      <c r="P11" s="6">
        <f t="shared" si="1"/>
        <v>1463</v>
      </c>
      <c r="Q11" s="7">
        <f t="shared" si="2"/>
        <v>-0.17484489565707839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93</v>
      </c>
      <c r="E12" s="3">
        <v>83</v>
      </c>
      <c r="F12" s="3">
        <v>26</v>
      </c>
      <c r="G12" s="3">
        <v>19</v>
      </c>
      <c r="H12" s="3">
        <v>20</v>
      </c>
      <c r="I12" s="3">
        <v>48</v>
      </c>
      <c r="J12" s="3">
        <v>115</v>
      </c>
      <c r="K12" s="3">
        <v>223</v>
      </c>
      <c r="L12" s="3">
        <v>284</v>
      </c>
      <c r="M12" s="3">
        <v>239</v>
      </c>
      <c r="N12" s="3">
        <v>250</v>
      </c>
      <c r="O12" s="3">
        <v>254</v>
      </c>
      <c r="P12" s="6">
        <f t="shared" si="1"/>
        <v>1654</v>
      </c>
      <c r="Q12" s="7">
        <f t="shared" si="2"/>
        <v>-6.7117879300620409E-2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187</v>
      </c>
      <c r="E13" s="3">
        <v>65</v>
      </c>
      <c r="F13" s="3">
        <v>29</v>
      </c>
      <c r="G13" s="3">
        <v>18</v>
      </c>
      <c r="H13" s="3">
        <v>11</v>
      </c>
      <c r="I13" s="3">
        <v>42</v>
      </c>
      <c r="J13" s="3">
        <v>161</v>
      </c>
      <c r="K13" s="3">
        <v>218</v>
      </c>
      <c r="L13" s="3">
        <v>333</v>
      </c>
      <c r="M13" s="3">
        <v>359</v>
      </c>
      <c r="N13" s="3">
        <v>286</v>
      </c>
      <c r="O13" s="3">
        <v>221</v>
      </c>
      <c r="P13" s="6">
        <f t="shared" si="1"/>
        <v>1930</v>
      </c>
      <c r="Q13" s="7">
        <f t="shared" si="2"/>
        <v>8.8550479413423533E-2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126</v>
      </c>
      <c r="E14" s="3">
        <v>77</v>
      </c>
      <c r="F14" s="3">
        <v>33</v>
      </c>
      <c r="G14" s="3">
        <v>12</v>
      </c>
      <c r="H14" s="3">
        <v>11</v>
      </c>
      <c r="I14" s="3">
        <v>31</v>
      </c>
      <c r="J14" s="3">
        <v>90</v>
      </c>
      <c r="K14" s="3">
        <v>159</v>
      </c>
      <c r="L14" s="3">
        <v>345</v>
      </c>
      <c r="M14" s="3">
        <v>406</v>
      </c>
      <c r="N14" s="3">
        <v>309</v>
      </c>
      <c r="O14" s="3">
        <v>252</v>
      </c>
      <c r="P14" s="6">
        <f t="shared" si="1"/>
        <v>1851</v>
      </c>
      <c r="Q14" s="7">
        <f t="shared" si="2"/>
        <v>4.3993231810490752E-2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152</v>
      </c>
      <c r="E15" s="3">
        <v>129</v>
      </c>
      <c r="F15" s="3">
        <v>28</v>
      </c>
      <c r="G15" s="3">
        <v>7</v>
      </c>
      <c r="H15" s="3">
        <v>24</v>
      </c>
      <c r="I15" s="3">
        <v>48</v>
      </c>
      <c r="J15" s="3">
        <v>134</v>
      </c>
      <c r="K15" s="3">
        <v>268</v>
      </c>
      <c r="L15" s="3">
        <v>432</v>
      </c>
      <c r="M15" s="3">
        <v>321</v>
      </c>
      <c r="N15" s="3">
        <v>224</v>
      </c>
      <c r="O15" s="3">
        <v>231</v>
      </c>
      <c r="P15" s="6">
        <f t="shared" si="1"/>
        <v>1998</v>
      </c>
      <c r="Q15" s="7">
        <f t="shared" si="2"/>
        <v>0.12690355329949243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84</v>
      </c>
      <c r="E16" s="3">
        <v>73</v>
      </c>
      <c r="F16" s="3">
        <v>48</v>
      </c>
      <c r="G16" s="3">
        <v>23</v>
      </c>
      <c r="H16" s="3">
        <v>19</v>
      </c>
      <c r="I16" s="3">
        <v>31</v>
      </c>
      <c r="J16" s="3">
        <v>84</v>
      </c>
      <c r="K16" s="3">
        <v>155</v>
      </c>
      <c r="L16" s="3">
        <v>266</v>
      </c>
      <c r="M16" s="3">
        <v>274</v>
      </c>
      <c r="N16" s="3">
        <v>310</v>
      </c>
      <c r="O16" s="3">
        <v>186</v>
      </c>
      <c r="P16" s="6">
        <f t="shared" si="1"/>
        <v>1553</v>
      </c>
      <c r="Q16" s="7">
        <f t="shared" si="2"/>
        <v>-0.1240834743372814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192</v>
      </c>
      <c r="E17" s="3">
        <v>99</v>
      </c>
      <c r="F17" s="3">
        <v>45</v>
      </c>
      <c r="G17" s="3">
        <v>21</v>
      </c>
      <c r="H17" s="3">
        <v>15</v>
      </c>
      <c r="I17" s="3">
        <v>64</v>
      </c>
      <c r="J17" s="3">
        <v>135</v>
      </c>
      <c r="K17" s="3">
        <v>226</v>
      </c>
      <c r="L17" s="3">
        <v>294</v>
      </c>
      <c r="M17" s="3">
        <v>335</v>
      </c>
      <c r="N17" s="3">
        <v>315</v>
      </c>
      <c r="O17" s="3">
        <v>354</v>
      </c>
      <c r="P17" s="6">
        <f t="shared" si="1"/>
        <v>2095</v>
      </c>
      <c r="Q17" s="7">
        <f t="shared" si="2"/>
        <v>0.18161308516638464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203</v>
      </c>
      <c r="E18" s="3">
        <v>129</v>
      </c>
      <c r="F18" s="3">
        <v>41</v>
      </c>
      <c r="G18" s="3">
        <v>8</v>
      </c>
      <c r="H18" s="3">
        <v>11</v>
      </c>
      <c r="I18" s="3">
        <v>51</v>
      </c>
      <c r="J18" s="3">
        <v>74</v>
      </c>
      <c r="K18" s="3">
        <v>231</v>
      </c>
      <c r="L18" s="3">
        <v>251</v>
      </c>
      <c r="M18" s="3">
        <v>263</v>
      </c>
      <c r="N18" s="3">
        <v>224</v>
      </c>
      <c r="O18" s="3">
        <v>194</v>
      </c>
      <c r="P18" s="6">
        <f t="shared" si="1"/>
        <v>1680</v>
      </c>
      <c r="Q18" s="7">
        <f t="shared" si="2"/>
        <v>-5.2453468697123529E-2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116</v>
      </c>
      <c r="E19" s="3">
        <v>77</v>
      </c>
      <c r="F19" s="3">
        <v>24</v>
      </c>
      <c r="G19" s="3">
        <v>8</v>
      </c>
      <c r="H19" s="3">
        <v>25</v>
      </c>
      <c r="I19" s="3">
        <v>25</v>
      </c>
      <c r="J19" s="3">
        <v>67</v>
      </c>
      <c r="K19" s="3">
        <v>174</v>
      </c>
      <c r="L19" s="3">
        <v>280</v>
      </c>
      <c r="M19" s="3">
        <v>315</v>
      </c>
      <c r="N19" s="3">
        <v>294</v>
      </c>
      <c r="O19" s="3">
        <v>239</v>
      </c>
      <c r="P19" s="6">
        <f t="shared" si="1"/>
        <v>1644</v>
      </c>
      <c r="Q19" s="7">
        <f t="shared" si="2"/>
        <v>-7.275803722504226E-2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146</v>
      </c>
      <c r="E20" s="3">
        <v>96</v>
      </c>
      <c r="F20" s="3">
        <v>37</v>
      </c>
      <c r="G20" s="3">
        <v>16</v>
      </c>
      <c r="H20" s="3">
        <v>14</v>
      </c>
      <c r="I20" s="3">
        <v>62</v>
      </c>
      <c r="J20" s="3">
        <v>103</v>
      </c>
      <c r="K20" s="3">
        <v>143</v>
      </c>
      <c r="L20" s="3">
        <v>126</v>
      </c>
      <c r="M20" s="3">
        <v>278</v>
      </c>
      <c r="N20" s="3">
        <v>268</v>
      </c>
      <c r="O20" s="3">
        <v>266</v>
      </c>
      <c r="P20" s="6">
        <f t="shared" si="1"/>
        <v>1555</v>
      </c>
      <c r="Q20" s="7">
        <f t="shared" si="2"/>
        <v>-0.12295544275239711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199</v>
      </c>
      <c r="E21" s="3">
        <v>76</v>
      </c>
      <c r="F21" s="3">
        <v>28</v>
      </c>
      <c r="G21" s="3">
        <v>11</v>
      </c>
      <c r="H21" s="3">
        <v>10</v>
      </c>
      <c r="I21" s="3">
        <v>19</v>
      </c>
      <c r="J21" s="3">
        <v>101</v>
      </c>
      <c r="K21" s="3">
        <v>248</v>
      </c>
      <c r="L21" s="3">
        <v>262</v>
      </c>
      <c r="M21" s="3">
        <v>350</v>
      </c>
      <c r="N21" s="3">
        <v>227</v>
      </c>
      <c r="O21" s="10">
        <v>159</v>
      </c>
      <c r="P21" s="6">
        <f t="shared" si="1"/>
        <v>1690</v>
      </c>
      <c r="Q21" s="7">
        <f t="shared" si="2"/>
        <v>-4.6813310772701677E-2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140</v>
      </c>
      <c r="E22" s="3">
        <v>66</v>
      </c>
      <c r="F22" s="3">
        <v>18</v>
      </c>
      <c r="G22" s="3">
        <v>9</v>
      </c>
      <c r="H22" s="3">
        <v>19</v>
      </c>
      <c r="I22" s="3">
        <v>47</v>
      </c>
      <c r="J22" s="3">
        <v>76</v>
      </c>
      <c r="K22" s="3">
        <v>233</v>
      </c>
      <c r="L22" s="3">
        <v>293</v>
      </c>
      <c r="M22" s="3">
        <v>276</v>
      </c>
      <c r="N22" s="3">
        <v>325</v>
      </c>
      <c r="O22" s="10">
        <v>277</v>
      </c>
      <c r="P22" s="6">
        <f t="shared" si="1"/>
        <v>1779</v>
      </c>
      <c r="Q22" s="7">
        <f t="shared" si="2"/>
        <v>3.3840947546530664E-3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141</v>
      </c>
      <c r="E23" s="3">
        <v>66</v>
      </c>
      <c r="F23" s="3">
        <v>17</v>
      </c>
      <c r="G23" s="3">
        <v>3</v>
      </c>
      <c r="H23" s="3">
        <v>14</v>
      </c>
      <c r="I23" s="3">
        <v>53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35" priority="9" stopIfTrue="1" operator="containsText" text="Colder">
      <formula>NOT(ISERROR(SEARCH("Colder",R1)))</formula>
    </cfRule>
  </conditionalFormatting>
  <conditionalFormatting sqref="D5:Q21">
    <cfRule type="expression" dxfId="34" priority="7" stopIfTrue="1">
      <formula>D$4&gt;D5</formula>
    </cfRule>
    <cfRule type="expression" dxfId="33" priority="8" stopIfTrue="1">
      <formula>D$4&lt;D5</formula>
    </cfRule>
  </conditionalFormatting>
  <conditionalFormatting sqref="R5:R21">
    <cfRule type="expression" dxfId="32" priority="5" stopIfTrue="1">
      <formula>R$4&gt;R5</formula>
    </cfRule>
    <cfRule type="expression" dxfId="31" priority="6" stopIfTrue="1">
      <formula>R$4&lt;R5</formula>
    </cfRule>
  </conditionalFormatting>
  <conditionalFormatting sqref="D22:Q23">
    <cfRule type="expression" dxfId="30" priority="3" stopIfTrue="1">
      <formula>D$4&gt;D22</formula>
    </cfRule>
    <cfRule type="expression" dxfId="29" priority="4" stopIfTrue="1">
      <formula>D$4&lt;D22</formula>
    </cfRule>
  </conditionalFormatting>
  <conditionalFormatting sqref="R22:R23">
    <cfRule type="expression" dxfId="28" priority="1" stopIfTrue="1">
      <formula>R$4&gt;R22</formula>
    </cfRule>
    <cfRule type="expression" dxfId="27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P4" sqref="P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65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211</v>
      </c>
      <c r="E4" s="3">
        <v>137</v>
      </c>
      <c r="F4" s="3">
        <v>72</v>
      </c>
      <c r="G4" s="3">
        <v>40</v>
      </c>
      <c r="H4" s="3">
        <v>34</v>
      </c>
      <c r="I4" s="3">
        <v>59</v>
      </c>
      <c r="J4" s="3">
        <v>124</v>
      </c>
      <c r="K4" s="3">
        <v>209</v>
      </c>
      <c r="L4" s="3">
        <v>278</v>
      </c>
      <c r="M4" s="3">
        <v>297</v>
      </c>
      <c r="N4" s="3">
        <v>272</v>
      </c>
      <c r="O4" s="3">
        <v>267</v>
      </c>
      <c r="P4" s="6">
        <f>SUM(D4:O4)</f>
        <v>2000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249</v>
      </c>
      <c r="E5" s="3">
        <v>131</v>
      </c>
      <c r="F5" s="3">
        <v>76</v>
      </c>
      <c r="G5" s="3">
        <v>49</v>
      </c>
      <c r="H5" s="3">
        <v>36</v>
      </c>
      <c r="I5" s="3">
        <v>55</v>
      </c>
      <c r="J5" s="3">
        <v>155</v>
      </c>
      <c r="K5" s="3">
        <v>239</v>
      </c>
      <c r="L5" s="3">
        <v>283</v>
      </c>
      <c r="M5" s="3">
        <v>336</v>
      </c>
      <c r="N5" s="3">
        <v>284</v>
      </c>
      <c r="O5" s="3">
        <v>302</v>
      </c>
      <c r="P5" s="6">
        <f t="shared" ref="P5:P22" si="1">SUM(D5:O5)</f>
        <v>2195</v>
      </c>
      <c r="Q5" s="7">
        <f>(P5/$P$4)-1</f>
        <v>9.749999999999992E-2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239</v>
      </c>
      <c r="E6" s="3">
        <v>127</v>
      </c>
      <c r="F6" s="3">
        <v>87</v>
      </c>
      <c r="G6" s="3">
        <v>49</v>
      </c>
      <c r="H6" s="3">
        <v>33</v>
      </c>
      <c r="I6" s="3">
        <v>62</v>
      </c>
      <c r="J6" s="3">
        <v>80</v>
      </c>
      <c r="K6" s="3">
        <v>190</v>
      </c>
      <c r="L6" s="3">
        <v>311</v>
      </c>
      <c r="M6" s="3">
        <v>268</v>
      </c>
      <c r="N6" s="3">
        <v>233</v>
      </c>
      <c r="O6" s="3">
        <v>237</v>
      </c>
      <c r="P6" s="6">
        <f t="shared" si="1"/>
        <v>1916</v>
      </c>
      <c r="Q6" s="7">
        <f t="shared" ref="Q6:Q22" si="2">(P6/$P$4)-1</f>
        <v>-4.2000000000000037E-2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205</v>
      </c>
      <c r="E7" s="3">
        <v>141</v>
      </c>
      <c r="F7" s="3">
        <v>86</v>
      </c>
      <c r="G7" s="3">
        <v>53</v>
      </c>
      <c r="H7" s="3">
        <v>34</v>
      </c>
      <c r="I7" s="3">
        <v>59</v>
      </c>
      <c r="J7" s="3">
        <v>145</v>
      </c>
      <c r="K7" s="3">
        <v>179</v>
      </c>
      <c r="L7" s="3">
        <v>277</v>
      </c>
      <c r="M7" s="3">
        <v>306</v>
      </c>
      <c r="N7" s="3">
        <v>289</v>
      </c>
      <c r="O7" s="3">
        <v>228</v>
      </c>
      <c r="P7" s="6">
        <f t="shared" si="1"/>
        <v>2002</v>
      </c>
      <c r="Q7" s="7">
        <f t="shared" si="2"/>
        <v>9.9999999999988987E-4</v>
      </c>
      <c r="R7" s="9" t="str">
        <f t="shared" si="3"/>
        <v>Colder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173</v>
      </c>
      <c r="E8" s="3">
        <v>149</v>
      </c>
      <c r="F8" s="3">
        <v>55</v>
      </c>
      <c r="G8" s="3">
        <v>29</v>
      </c>
      <c r="H8" s="3">
        <v>23</v>
      </c>
      <c r="I8" s="3">
        <v>66</v>
      </c>
      <c r="J8" s="3">
        <v>181</v>
      </c>
      <c r="K8" s="3">
        <v>199</v>
      </c>
      <c r="L8" s="3">
        <v>289</v>
      </c>
      <c r="M8" s="3">
        <v>285</v>
      </c>
      <c r="N8" s="3">
        <v>281</v>
      </c>
      <c r="O8" s="3">
        <v>276</v>
      </c>
      <c r="P8" s="6">
        <f t="shared" si="1"/>
        <v>2006</v>
      </c>
      <c r="Q8" s="7">
        <f t="shared" si="2"/>
        <v>2.9999999999998916E-3</v>
      </c>
      <c r="R8" s="9" t="str">
        <f t="shared" si="3"/>
        <v>Colder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210</v>
      </c>
      <c r="E9" s="3">
        <v>146</v>
      </c>
      <c r="F9" s="3">
        <v>54</v>
      </c>
      <c r="G9" s="3">
        <v>49</v>
      </c>
      <c r="H9" s="3">
        <v>24</v>
      </c>
      <c r="I9" s="3">
        <v>47</v>
      </c>
      <c r="J9" s="3">
        <v>151</v>
      </c>
      <c r="K9" s="3">
        <v>194</v>
      </c>
      <c r="L9" s="3">
        <v>267</v>
      </c>
      <c r="M9" s="3">
        <v>262</v>
      </c>
      <c r="N9" s="3">
        <v>291</v>
      </c>
      <c r="O9" s="3">
        <v>240</v>
      </c>
      <c r="P9" s="6">
        <f t="shared" si="1"/>
        <v>1935</v>
      </c>
      <c r="Q9" s="7">
        <f t="shared" si="2"/>
        <v>-3.2499999999999973E-2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203</v>
      </c>
      <c r="E10" s="3">
        <v>155</v>
      </c>
      <c r="F10" s="3">
        <v>57</v>
      </c>
      <c r="G10" s="3">
        <v>31</v>
      </c>
      <c r="H10" s="3">
        <v>33</v>
      </c>
      <c r="I10" s="3">
        <v>53</v>
      </c>
      <c r="J10" s="3">
        <v>85</v>
      </c>
      <c r="K10" s="3">
        <v>232</v>
      </c>
      <c r="L10" s="3">
        <v>286</v>
      </c>
      <c r="M10" s="3">
        <v>324</v>
      </c>
      <c r="N10" s="3">
        <v>303</v>
      </c>
      <c r="O10" s="3">
        <v>308</v>
      </c>
      <c r="P10" s="6">
        <f t="shared" si="1"/>
        <v>2070</v>
      </c>
      <c r="Q10" s="7">
        <f t="shared" si="2"/>
        <v>3.499999999999992E-2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221</v>
      </c>
      <c r="E11" s="3">
        <v>143</v>
      </c>
      <c r="F11" s="3">
        <v>56</v>
      </c>
      <c r="G11" s="3">
        <v>18</v>
      </c>
      <c r="H11" s="3">
        <v>32</v>
      </c>
      <c r="I11" s="3">
        <v>25</v>
      </c>
      <c r="J11" s="3">
        <v>83</v>
      </c>
      <c r="K11" s="3">
        <v>202</v>
      </c>
      <c r="L11" s="3">
        <v>251</v>
      </c>
      <c r="M11" s="3">
        <v>250</v>
      </c>
      <c r="N11" s="3">
        <v>248</v>
      </c>
      <c r="O11" s="3">
        <v>260</v>
      </c>
      <c r="P11" s="6">
        <f t="shared" si="1"/>
        <v>1789</v>
      </c>
      <c r="Q11" s="7">
        <f t="shared" si="2"/>
        <v>-0.10550000000000004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152</v>
      </c>
      <c r="E12" s="3">
        <v>129</v>
      </c>
      <c r="F12" s="3">
        <v>51</v>
      </c>
      <c r="G12" s="3">
        <v>43</v>
      </c>
      <c r="H12" s="3">
        <v>38</v>
      </c>
      <c r="I12" s="3">
        <v>71</v>
      </c>
      <c r="J12" s="3">
        <v>120</v>
      </c>
      <c r="K12" s="3">
        <v>187</v>
      </c>
      <c r="L12" s="3">
        <v>281</v>
      </c>
      <c r="M12" s="3">
        <v>249</v>
      </c>
      <c r="N12" s="3">
        <v>262</v>
      </c>
      <c r="O12" s="3">
        <v>279</v>
      </c>
      <c r="P12" s="6">
        <f t="shared" si="1"/>
        <v>1862</v>
      </c>
      <c r="Q12" s="7">
        <f t="shared" si="2"/>
        <v>-6.899999999999995E-2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236</v>
      </c>
      <c r="E13" s="3">
        <v>87</v>
      </c>
      <c r="F13" s="3">
        <v>85</v>
      </c>
      <c r="G13" s="3">
        <v>34</v>
      </c>
      <c r="H13" s="3">
        <v>18</v>
      </c>
      <c r="I13" s="3">
        <v>64</v>
      </c>
      <c r="J13" s="3">
        <v>160</v>
      </c>
      <c r="K13" s="3">
        <v>225</v>
      </c>
      <c r="L13" s="3">
        <v>327</v>
      </c>
      <c r="M13" s="3">
        <v>333</v>
      </c>
      <c r="N13" s="3">
        <v>299</v>
      </c>
      <c r="O13" s="3">
        <v>272</v>
      </c>
      <c r="P13" s="6">
        <f t="shared" si="1"/>
        <v>2140</v>
      </c>
      <c r="Q13" s="7">
        <f t="shared" si="2"/>
        <v>7.0000000000000062E-2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194</v>
      </c>
      <c r="E14" s="3">
        <v>141</v>
      </c>
      <c r="F14" s="3">
        <v>68</v>
      </c>
      <c r="G14" s="3">
        <v>34</v>
      </c>
      <c r="H14" s="3">
        <v>26</v>
      </c>
      <c r="I14" s="3">
        <v>61</v>
      </c>
      <c r="J14" s="3">
        <v>104</v>
      </c>
      <c r="K14" s="3">
        <v>193</v>
      </c>
      <c r="L14" s="3">
        <v>330</v>
      </c>
      <c r="M14" s="3">
        <v>392</v>
      </c>
      <c r="N14" s="3">
        <v>347</v>
      </c>
      <c r="O14" s="3">
        <v>303</v>
      </c>
      <c r="P14" s="6">
        <f t="shared" si="1"/>
        <v>2193</v>
      </c>
      <c r="Q14" s="7">
        <f t="shared" si="2"/>
        <v>9.650000000000003E-2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214</v>
      </c>
      <c r="E15" s="3">
        <v>164</v>
      </c>
      <c r="F15" s="3">
        <v>60</v>
      </c>
      <c r="G15" s="3">
        <v>26</v>
      </c>
      <c r="H15" s="3">
        <v>47</v>
      </c>
      <c r="I15" s="3">
        <v>59</v>
      </c>
      <c r="J15" s="3">
        <v>133</v>
      </c>
      <c r="K15" s="3">
        <v>276</v>
      </c>
      <c r="L15" s="3">
        <v>427</v>
      </c>
      <c r="M15" s="3">
        <v>350</v>
      </c>
      <c r="N15" s="3">
        <v>235</v>
      </c>
      <c r="O15" s="3">
        <v>282</v>
      </c>
      <c r="P15" s="6">
        <f t="shared" si="1"/>
        <v>2273</v>
      </c>
      <c r="Q15" s="7">
        <f t="shared" si="2"/>
        <v>0.13650000000000007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149</v>
      </c>
      <c r="E16" s="3">
        <v>120</v>
      </c>
      <c r="F16" s="3">
        <v>91</v>
      </c>
      <c r="G16" s="3">
        <v>60</v>
      </c>
      <c r="H16" s="3">
        <v>47</v>
      </c>
      <c r="I16" s="3">
        <v>49</v>
      </c>
      <c r="J16" s="3">
        <v>99</v>
      </c>
      <c r="K16" s="3">
        <v>150</v>
      </c>
      <c r="L16" s="3">
        <v>253</v>
      </c>
      <c r="M16" s="3">
        <v>285</v>
      </c>
      <c r="N16" s="3">
        <v>280</v>
      </c>
      <c r="O16" s="3">
        <v>222</v>
      </c>
      <c r="P16" s="6">
        <f t="shared" si="1"/>
        <v>1805</v>
      </c>
      <c r="Q16" s="7">
        <f t="shared" si="2"/>
        <v>-9.7500000000000031E-2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249</v>
      </c>
      <c r="E17" s="3">
        <v>169</v>
      </c>
      <c r="F17" s="3">
        <v>87</v>
      </c>
      <c r="G17" s="3">
        <v>64</v>
      </c>
      <c r="H17" s="3">
        <v>24</v>
      </c>
      <c r="I17" s="3">
        <v>88</v>
      </c>
      <c r="J17" s="3">
        <v>172</v>
      </c>
      <c r="K17" s="3">
        <v>235</v>
      </c>
      <c r="L17" s="3">
        <v>291</v>
      </c>
      <c r="M17" s="3">
        <v>334</v>
      </c>
      <c r="N17" s="3">
        <v>312</v>
      </c>
      <c r="O17" s="3">
        <v>376</v>
      </c>
      <c r="P17" s="6">
        <f t="shared" si="1"/>
        <v>2401</v>
      </c>
      <c r="Q17" s="7">
        <f t="shared" si="2"/>
        <v>0.2004999999999999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260</v>
      </c>
      <c r="E18" s="3">
        <v>178</v>
      </c>
      <c r="F18" s="3">
        <v>78</v>
      </c>
      <c r="G18" s="3">
        <v>24</v>
      </c>
      <c r="H18" s="3">
        <v>29</v>
      </c>
      <c r="I18" s="3">
        <v>74</v>
      </c>
      <c r="J18" s="3">
        <v>86</v>
      </c>
      <c r="K18" s="3">
        <v>225</v>
      </c>
      <c r="L18" s="3">
        <v>222</v>
      </c>
      <c r="M18" s="3">
        <v>279</v>
      </c>
      <c r="N18" s="3">
        <v>247</v>
      </c>
      <c r="O18" s="3">
        <v>246</v>
      </c>
      <c r="P18" s="6">
        <f t="shared" si="1"/>
        <v>1948</v>
      </c>
      <c r="Q18" s="7">
        <f t="shared" si="2"/>
        <v>-2.6000000000000023E-2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171</v>
      </c>
      <c r="E19" s="3">
        <v>121</v>
      </c>
      <c r="F19" s="3">
        <v>53</v>
      </c>
      <c r="G19" s="3">
        <v>28</v>
      </c>
      <c r="H19" s="3">
        <v>39</v>
      </c>
      <c r="I19" s="3">
        <v>47</v>
      </c>
      <c r="J19" s="3">
        <v>95</v>
      </c>
      <c r="K19" s="3">
        <v>191</v>
      </c>
      <c r="L19" s="3">
        <v>259</v>
      </c>
      <c r="M19" s="3">
        <v>295</v>
      </c>
      <c r="N19" s="3">
        <v>308</v>
      </c>
      <c r="O19" s="3">
        <v>292</v>
      </c>
      <c r="P19" s="6">
        <f t="shared" si="1"/>
        <v>1899</v>
      </c>
      <c r="Q19" s="7">
        <f t="shared" si="2"/>
        <v>-5.0499999999999989E-2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218</v>
      </c>
      <c r="E20" s="3">
        <v>170</v>
      </c>
      <c r="F20" s="3">
        <v>91</v>
      </c>
      <c r="G20" s="3">
        <v>50</v>
      </c>
      <c r="H20" s="3">
        <v>43</v>
      </c>
      <c r="I20" s="3">
        <v>96</v>
      </c>
      <c r="J20" s="3">
        <v>131</v>
      </c>
      <c r="K20" s="3">
        <v>166</v>
      </c>
      <c r="L20" s="3">
        <v>184</v>
      </c>
      <c r="M20" s="3">
        <v>263</v>
      </c>
      <c r="N20" s="3">
        <v>287</v>
      </c>
      <c r="O20" s="3">
        <v>297</v>
      </c>
      <c r="P20" s="6">
        <f t="shared" si="1"/>
        <v>1996</v>
      </c>
      <c r="Q20" s="7">
        <f t="shared" si="2"/>
        <v>-2.0000000000000018E-3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242</v>
      </c>
      <c r="E21" s="3">
        <v>125</v>
      </c>
      <c r="F21" s="3">
        <v>53</v>
      </c>
      <c r="G21" s="3">
        <v>37</v>
      </c>
      <c r="H21" s="3">
        <v>23</v>
      </c>
      <c r="I21" s="3">
        <v>37</v>
      </c>
      <c r="J21" s="3">
        <v>136</v>
      </c>
      <c r="K21" s="3">
        <v>254</v>
      </c>
      <c r="L21" s="3">
        <v>232</v>
      </c>
      <c r="M21" s="3">
        <v>280</v>
      </c>
      <c r="N21" s="3">
        <v>248</v>
      </c>
      <c r="O21" s="10">
        <v>236</v>
      </c>
      <c r="P21" s="6">
        <f t="shared" si="1"/>
        <v>1903</v>
      </c>
      <c r="Q21" s="7">
        <f t="shared" si="2"/>
        <v>-4.8499999999999988E-2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203</v>
      </c>
      <c r="E22" s="3">
        <v>102</v>
      </c>
      <c r="F22" s="3">
        <v>55</v>
      </c>
      <c r="G22" s="3">
        <v>37</v>
      </c>
      <c r="H22" s="3">
        <v>34</v>
      </c>
      <c r="I22" s="3">
        <v>63</v>
      </c>
      <c r="J22" s="3">
        <v>95</v>
      </c>
      <c r="K22" s="3">
        <v>211</v>
      </c>
      <c r="L22" s="3">
        <v>279</v>
      </c>
      <c r="M22" s="3">
        <v>300</v>
      </c>
      <c r="N22" s="3">
        <v>321</v>
      </c>
      <c r="O22" s="10">
        <v>330</v>
      </c>
      <c r="P22" s="6">
        <f t="shared" si="1"/>
        <v>2030</v>
      </c>
      <c r="Q22" s="7">
        <f t="shared" si="2"/>
        <v>1.4999999999999902E-2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207</v>
      </c>
      <c r="E23" s="3">
        <v>125</v>
      </c>
      <c r="F23" s="3">
        <v>53</v>
      </c>
      <c r="G23" s="3">
        <v>21</v>
      </c>
      <c r="H23" s="3">
        <v>35</v>
      </c>
      <c r="I23" s="3">
        <v>79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26" priority="9" stopIfTrue="1" operator="containsText" text="Colder">
      <formula>NOT(ISERROR(SEARCH("Colder",R1)))</formula>
    </cfRule>
  </conditionalFormatting>
  <conditionalFormatting sqref="D5:Q21">
    <cfRule type="expression" dxfId="25" priority="7" stopIfTrue="1">
      <formula>D$4&gt;D5</formula>
    </cfRule>
    <cfRule type="expression" dxfId="24" priority="8" stopIfTrue="1">
      <formula>D$4&lt;D5</formula>
    </cfRule>
  </conditionalFormatting>
  <conditionalFormatting sqref="R5:R21">
    <cfRule type="expression" dxfId="23" priority="5" stopIfTrue="1">
      <formula>R$4&gt;R5</formula>
    </cfRule>
    <cfRule type="expression" dxfId="22" priority="6" stopIfTrue="1">
      <formula>R$4&lt;R5</formula>
    </cfRule>
  </conditionalFormatting>
  <conditionalFormatting sqref="D22:Q23">
    <cfRule type="expression" dxfId="21" priority="3" stopIfTrue="1">
      <formula>D$4&gt;D22</formula>
    </cfRule>
    <cfRule type="expression" dxfId="20" priority="4" stopIfTrue="1">
      <formula>D$4&lt;D22</formula>
    </cfRule>
  </conditionalFormatting>
  <conditionalFormatting sqref="R22:R23">
    <cfRule type="expression" dxfId="19" priority="1" stopIfTrue="1">
      <formula>R$4&gt;R22</formula>
    </cfRule>
    <cfRule type="expression" dxfId="18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66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209</v>
      </c>
      <c r="E4" s="3">
        <v>128</v>
      </c>
      <c r="F4" s="3">
        <v>68</v>
      </c>
      <c r="G4" s="3">
        <v>39</v>
      </c>
      <c r="H4" s="3">
        <v>39</v>
      </c>
      <c r="I4" s="3">
        <v>72</v>
      </c>
      <c r="J4" s="3">
        <v>148</v>
      </c>
      <c r="K4" s="3">
        <v>252</v>
      </c>
      <c r="L4" s="3">
        <v>336</v>
      </c>
      <c r="M4" s="3">
        <v>336</v>
      </c>
      <c r="N4" s="3">
        <v>295</v>
      </c>
      <c r="O4" s="3">
        <v>279</v>
      </c>
      <c r="P4" s="6">
        <f>SUM(D4:O4)</f>
        <v>2201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218</v>
      </c>
      <c r="E5" s="3">
        <v>116</v>
      </c>
      <c r="F5" s="3">
        <v>55</v>
      </c>
      <c r="G5" s="3">
        <v>39</v>
      </c>
      <c r="H5" s="3">
        <v>25</v>
      </c>
      <c r="I5" s="3">
        <v>50</v>
      </c>
      <c r="J5" s="3">
        <v>160</v>
      </c>
      <c r="K5" s="3">
        <v>253</v>
      </c>
      <c r="L5" s="3">
        <v>313</v>
      </c>
      <c r="M5" s="3">
        <v>368</v>
      </c>
      <c r="N5" s="3">
        <v>312</v>
      </c>
      <c r="O5" s="3">
        <v>312</v>
      </c>
      <c r="P5" s="6">
        <f t="shared" ref="P5:P22" si="1">SUM(D5:O5)</f>
        <v>2221</v>
      </c>
      <c r="Q5" s="7">
        <f>(P5/$P$4)-1</f>
        <v>9.0867787369377506E-3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240</v>
      </c>
      <c r="E6" s="3">
        <v>107</v>
      </c>
      <c r="F6" s="3">
        <v>75</v>
      </c>
      <c r="G6" s="3">
        <v>35</v>
      </c>
      <c r="H6" s="3">
        <v>28</v>
      </c>
      <c r="I6" s="3">
        <v>74</v>
      </c>
      <c r="J6" s="3">
        <v>74</v>
      </c>
      <c r="K6" s="3">
        <v>229</v>
      </c>
      <c r="L6" s="3">
        <v>366</v>
      </c>
      <c r="M6" s="3">
        <v>296</v>
      </c>
      <c r="N6" s="3">
        <v>235</v>
      </c>
      <c r="O6" s="3">
        <v>241</v>
      </c>
      <c r="P6" s="6">
        <f t="shared" si="1"/>
        <v>2000</v>
      </c>
      <c r="Q6" s="7">
        <f t="shared" ref="Q6:Q22" si="2">(P6/$P$4)-1</f>
        <v>-9.1322126306224494E-2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181</v>
      </c>
      <c r="E7" s="3">
        <v>113</v>
      </c>
      <c r="F7" s="3">
        <v>59</v>
      </c>
      <c r="G7" s="3">
        <v>43</v>
      </c>
      <c r="H7" s="3">
        <v>21</v>
      </c>
      <c r="I7" s="3">
        <v>52</v>
      </c>
      <c r="J7" s="3">
        <v>171</v>
      </c>
      <c r="K7" s="3">
        <v>202</v>
      </c>
      <c r="L7" s="3">
        <v>300</v>
      </c>
      <c r="M7" s="3">
        <v>325</v>
      </c>
      <c r="N7" s="3">
        <v>301</v>
      </c>
      <c r="O7" s="3">
        <v>231</v>
      </c>
      <c r="P7" s="6">
        <f t="shared" si="1"/>
        <v>1999</v>
      </c>
      <c r="Q7" s="7">
        <f t="shared" si="2"/>
        <v>-9.177646524307137E-2</v>
      </c>
      <c r="R7" s="9" t="str">
        <f t="shared" si="3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172</v>
      </c>
      <c r="E8" s="3">
        <v>120</v>
      </c>
      <c r="F8" s="3">
        <v>36</v>
      </c>
      <c r="G8" s="3">
        <v>20</v>
      </c>
      <c r="H8" s="3">
        <v>25</v>
      </c>
      <c r="I8" s="3">
        <v>70</v>
      </c>
      <c r="J8" s="3">
        <v>191</v>
      </c>
      <c r="K8" s="3">
        <v>216</v>
      </c>
      <c r="L8" s="3">
        <v>327</v>
      </c>
      <c r="M8" s="3">
        <v>310</v>
      </c>
      <c r="N8" s="3">
        <v>282</v>
      </c>
      <c r="O8" s="3">
        <v>266</v>
      </c>
      <c r="P8" s="6">
        <f t="shared" si="1"/>
        <v>2035</v>
      </c>
      <c r="Q8" s="7">
        <f t="shared" si="2"/>
        <v>-7.5420263516583375E-2</v>
      </c>
      <c r="R8" s="9" t="str">
        <f t="shared" si="3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170</v>
      </c>
      <c r="E9" s="3">
        <v>108</v>
      </c>
      <c r="F9" s="3">
        <v>51</v>
      </c>
      <c r="G9" s="3">
        <v>44</v>
      </c>
      <c r="H9" s="3">
        <v>19</v>
      </c>
      <c r="I9" s="3">
        <v>52</v>
      </c>
      <c r="J9" s="3">
        <v>150</v>
      </c>
      <c r="K9" s="3">
        <v>235</v>
      </c>
      <c r="L9" s="3">
        <v>315</v>
      </c>
      <c r="M9" s="3">
        <v>296</v>
      </c>
      <c r="N9" s="3">
        <v>312</v>
      </c>
      <c r="O9" s="3">
        <v>257</v>
      </c>
      <c r="P9" s="6">
        <f t="shared" si="1"/>
        <v>2009</v>
      </c>
      <c r="Q9" s="7">
        <f t="shared" si="2"/>
        <v>-8.7233075874602495E-2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219</v>
      </c>
      <c r="E10" s="3">
        <v>154</v>
      </c>
      <c r="F10" s="3">
        <v>69</v>
      </c>
      <c r="G10" s="3">
        <v>38</v>
      </c>
      <c r="H10" s="3">
        <v>46</v>
      </c>
      <c r="I10" s="3">
        <v>56</v>
      </c>
      <c r="J10" s="3">
        <v>105</v>
      </c>
      <c r="K10" s="3">
        <v>304</v>
      </c>
      <c r="L10" s="3">
        <v>349</v>
      </c>
      <c r="M10" s="3">
        <v>360</v>
      </c>
      <c r="N10" s="3">
        <v>318</v>
      </c>
      <c r="O10" s="3">
        <v>341</v>
      </c>
      <c r="P10" s="6">
        <f t="shared" si="1"/>
        <v>2359</v>
      </c>
      <c r="Q10" s="7">
        <f t="shared" si="2"/>
        <v>7.1785552021808252E-2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202</v>
      </c>
      <c r="E11" s="3">
        <v>100</v>
      </c>
      <c r="F11" s="3">
        <v>32</v>
      </c>
      <c r="G11" s="3">
        <v>6</v>
      </c>
      <c r="H11" s="3">
        <v>23</v>
      </c>
      <c r="I11" s="3">
        <v>23</v>
      </c>
      <c r="J11" s="3">
        <v>91</v>
      </c>
      <c r="K11" s="3">
        <v>182</v>
      </c>
      <c r="L11" s="3">
        <v>262</v>
      </c>
      <c r="M11" s="3">
        <v>257</v>
      </c>
      <c r="N11" s="3">
        <v>241</v>
      </c>
      <c r="O11" s="3">
        <v>238</v>
      </c>
      <c r="P11" s="6">
        <f t="shared" si="1"/>
        <v>1657</v>
      </c>
      <c r="Q11" s="7">
        <f t="shared" si="2"/>
        <v>-0.24716038164470699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165</v>
      </c>
      <c r="E12" s="3">
        <v>140</v>
      </c>
      <c r="F12" s="3">
        <v>50</v>
      </c>
      <c r="G12" s="3">
        <v>50</v>
      </c>
      <c r="H12" s="3">
        <v>51</v>
      </c>
      <c r="I12" s="3">
        <v>86</v>
      </c>
      <c r="J12" s="3">
        <v>157</v>
      </c>
      <c r="K12" s="3">
        <v>256</v>
      </c>
      <c r="L12" s="3">
        <v>340</v>
      </c>
      <c r="M12" s="3">
        <v>295</v>
      </c>
      <c r="N12" s="3">
        <v>308</v>
      </c>
      <c r="O12" s="3">
        <v>310</v>
      </c>
      <c r="P12" s="6">
        <f t="shared" si="1"/>
        <v>2208</v>
      </c>
      <c r="Q12" s="7">
        <f t="shared" si="2"/>
        <v>3.180372557928246E-3</v>
      </c>
      <c r="R12" s="9" t="str">
        <f t="shared" si="3"/>
        <v>Colder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242</v>
      </c>
      <c r="E13" s="3">
        <v>96</v>
      </c>
      <c r="F13" s="3">
        <v>92</v>
      </c>
      <c r="G13" s="3">
        <v>44</v>
      </c>
      <c r="H13" s="3">
        <v>28</v>
      </c>
      <c r="I13" s="3">
        <v>83</v>
      </c>
      <c r="J13" s="3">
        <v>191</v>
      </c>
      <c r="K13" s="3">
        <v>274</v>
      </c>
      <c r="L13" s="3">
        <v>394</v>
      </c>
      <c r="M13" s="3">
        <v>387</v>
      </c>
      <c r="N13" s="3">
        <v>324</v>
      </c>
      <c r="O13" s="3">
        <v>288</v>
      </c>
      <c r="P13" s="6">
        <f t="shared" si="1"/>
        <v>2443</v>
      </c>
      <c r="Q13" s="7">
        <f t="shared" si="2"/>
        <v>0.10995002271694676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173</v>
      </c>
      <c r="E14" s="3">
        <v>135</v>
      </c>
      <c r="F14" s="3">
        <v>73</v>
      </c>
      <c r="G14" s="3">
        <v>48</v>
      </c>
      <c r="H14" s="3">
        <v>35</v>
      </c>
      <c r="I14" s="3">
        <v>79</v>
      </c>
      <c r="J14" s="3">
        <v>142</v>
      </c>
      <c r="K14" s="3">
        <v>235</v>
      </c>
      <c r="L14" s="3">
        <v>400</v>
      </c>
      <c r="M14" s="3">
        <v>468</v>
      </c>
      <c r="N14" s="3">
        <v>378</v>
      </c>
      <c r="O14" s="3">
        <v>301</v>
      </c>
      <c r="P14" s="6">
        <f t="shared" si="1"/>
        <v>2467</v>
      </c>
      <c r="Q14" s="7">
        <f t="shared" si="2"/>
        <v>0.12085415720127224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216</v>
      </c>
      <c r="E15" s="3">
        <v>180</v>
      </c>
      <c r="F15" s="3">
        <v>60</v>
      </c>
      <c r="G15" s="3">
        <v>28</v>
      </c>
      <c r="H15" s="3">
        <v>60</v>
      </c>
      <c r="I15" s="3">
        <v>85</v>
      </c>
      <c r="J15" s="3">
        <v>180</v>
      </c>
      <c r="K15" s="3">
        <v>329</v>
      </c>
      <c r="L15" s="3">
        <v>518</v>
      </c>
      <c r="M15" s="3">
        <v>402</v>
      </c>
      <c r="N15" s="3">
        <v>255</v>
      </c>
      <c r="O15" s="3">
        <v>294</v>
      </c>
      <c r="P15" s="6">
        <f t="shared" si="1"/>
        <v>2607</v>
      </c>
      <c r="Q15" s="7">
        <f t="shared" si="2"/>
        <v>0.18446160835983649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139</v>
      </c>
      <c r="E16" s="3">
        <v>122</v>
      </c>
      <c r="F16" s="3">
        <v>87</v>
      </c>
      <c r="G16" s="3">
        <v>57</v>
      </c>
      <c r="H16" s="3">
        <v>51</v>
      </c>
      <c r="I16" s="3">
        <v>59</v>
      </c>
      <c r="J16" s="3">
        <v>125</v>
      </c>
      <c r="K16" s="3">
        <v>194</v>
      </c>
      <c r="L16" s="3">
        <v>310</v>
      </c>
      <c r="M16" s="3">
        <v>323</v>
      </c>
      <c r="N16" s="3">
        <v>332</v>
      </c>
      <c r="O16" s="3">
        <v>238</v>
      </c>
      <c r="P16" s="6">
        <f t="shared" si="1"/>
        <v>2037</v>
      </c>
      <c r="Q16" s="7">
        <f t="shared" si="2"/>
        <v>-7.4511585642889622E-2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258</v>
      </c>
      <c r="E17" s="3">
        <v>157</v>
      </c>
      <c r="F17" s="3">
        <v>87</v>
      </c>
      <c r="G17" s="3">
        <v>52</v>
      </c>
      <c r="H17" s="3">
        <v>37</v>
      </c>
      <c r="I17" s="3">
        <v>113</v>
      </c>
      <c r="J17" s="3">
        <v>206</v>
      </c>
      <c r="K17" s="3">
        <v>277</v>
      </c>
      <c r="L17" s="3">
        <v>356</v>
      </c>
      <c r="M17" s="3">
        <v>373</v>
      </c>
      <c r="N17" s="3">
        <v>358</v>
      </c>
      <c r="O17" s="3">
        <v>409</v>
      </c>
      <c r="P17" s="6">
        <f t="shared" si="1"/>
        <v>2683</v>
      </c>
      <c r="Q17" s="7">
        <f t="shared" si="2"/>
        <v>0.21899136756019999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259</v>
      </c>
      <c r="E18" s="3">
        <v>179</v>
      </c>
      <c r="F18" s="3">
        <v>83</v>
      </c>
      <c r="G18" s="3">
        <v>28</v>
      </c>
      <c r="H18" s="3">
        <v>35</v>
      </c>
      <c r="I18" s="3">
        <v>97</v>
      </c>
      <c r="J18" s="3">
        <v>118</v>
      </c>
      <c r="K18" s="3">
        <v>297</v>
      </c>
      <c r="L18" s="3">
        <v>290</v>
      </c>
      <c r="M18" s="3">
        <v>321</v>
      </c>
      <c r="N18" s="3">
        <v>267</v>
      </c>
      <c r="O18" s="3">
        <v>267</v>
      </c>
      <c r="P18" s="6">
        <f t="shared" si="1"/>
        <v>2241</v>
      </c>
      <c r="Q18" s="7">
        <f t="shared" si="2"/>
        <v>1.8173557473875501E-2</v>
      </c>
      <c r="R18" s="9" t="str">
        <f t="shared" si="3"/>
        <v>Colder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165</v>
      </c>
      <c r="E19" s="3">
        <v>119</v>
      </c>
      <c r="F19" s="3">
        <v>51</v>
      </c>
      <c r="G19" s="3">
        <v>26</v>
      </c>
      <c r="H19" s="3">
        <v>60</v>
      </c>
      <c r="I19" s="3">
        <v>75</v>
      </c>
      <c r="J19" s="3">
        <v>136</v>
      </c>
      <c r="K19" s="3">
        <v>231</v>
      </c>
      <c r="L19" s="3">
        <v>339</v>
      </c>
      <c r="M19" s="3">
        <v>350</v>
      </c>
      <c r="N19" s="3">
        <v>336</v>
      </c>
      <c r="O19" s="3">
        <v>312</v>
      </c>
      <c r="P19" s="6">
        <f t="shared" si="1"/>
        <v>2200</v>
      </c>
      <c r="Q19" s="7">
        <f t="shared" si="2"/>
        <v>-4.5433893684687643E-4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204</v>
      </c>
      <c r="E20" s="3">
        <v>172</v>
      </c>
      <c r="F20" s="3">
        <v>95</v>
      </c>
      <c r="G20" s="3">
        <v>63</v>
      </c>
      <c r="H20" s="3">
        <v>50</v>
      </c>
      <c r="I20" s="3">
        <v>119</v>
      </c>
      <c r="J20" s="3">
        <v>162</v>
      </c>
      <c r="K20" s="3">
        <v>206</v>
      </c>
      <c r="L20" s="3">
        <v>211</v>
      </c>
      <c r="M20" s="3">
        <v>320</v>
      </c>
      <c r="N20" s="3">
        <v>329</v>
      </c>
      <c r="O20" s="3">
        <v>306</v>
      </c>
      <c r="P20" s="6">
        <f t="shared" si="1"/>
        <v>2237</v>
      </c>
      <c r="Q20" s="7">
        <f t="shared" si="2"/>
        <v>1.6356201726487996E-2</v>
      </c>
      <c r="R20" s="9" t="str">
        <f t="shared" si="3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269</v>
      </c>
      <c r="E21" s="3">
        <v>126</v>
      </c>
      <c r="F21" s="3">
        <v>44</v>
      </c>
      <c r="G21" s="3">
        <v>41</v>
      </c>
      <c r="H21" s="3">
        <v>28</v>
      </c>
      <c r="I21" s="3">
        <v>49</v>
      </c>
      <c r="J21" s="3">
        <v>155</v>
      </c>
      <c r="K21" s="3">
        <v>322</v>
      </c>
      <c r="L21" s="3">
        <v>281</v>
      </c>
      <c r="M21" s="3">
        <v>346</v>
      </c>
      <c r="N21" s="3">
        <v>261</v>
      </c>
      <c r="O21" s="10">
        <v>232</v>
      </c>
      <c r="P21" s="6">
        <f t="shared" si="1"/>
        <v>2154</v>
      </c>
      <c r="Q21" s="7">
        <f t="shared" si="2"/>
        <v>-2.1353930031803747E-2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216</v>
      </c>
      <c r="E22" s="3">
        <v>103</v>
      </c>
      <c r="F22" s="3">
        <v>46</v>
      </c>
      <c r="G22" s="3">
        <v>32</v>
      </c>
      <c r="H22" s="3">
        <v>53</v>
      </c>
      <c r="I22" s="3">
        <v>88</v>
      </c>
      <c r="J22" s="3">
        <v>126</v>
      </c>
      <c r="K22" s="3">
        <v>269</v>
      </c>
      <c r="L22" s="3">
        <v>349</v>
      </c>
      <c r="M22" s="3">
        <v>333</v>
      </c>
      <c r="N22" s="3">
        <v>358</v>
      </c>
      <c r="O22" s="10">
        <v>341</v>
      </c>
      <c r="P22" s="6">
        <f t="shared" si="1"/>
        <v>2314</v>
      </c>
      <c r="Q22" s="7">
        <f t="shared" si="2"/>
        <v>5.1340299863698258E-2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189</v>
      </c>
      <c r="E23" s="3">
        <v>110</v>
      </c>
      <c r="F23" s="3">
        <v>48</v>
      </c>
      <c r="G23" s="3">
        <v>22</v>
      </c>
      <c r="H23" s="3">
        <v>42</v>
      </c>
      <c r="I23" s="3">
        <v>94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7" priority="9" stopIfTrue="1" operator="containsText" text="Colder">
      <formula>NOT(ISERROR(SEARCH("Colder",R1)))</formula>
    </cfRule>
  </conditionalFormatting>
  <conditionalFormatting sqref="D5:Q21">
    <cfRule type="expression" dxfId="16" priority="7" stopIfTrue="1">
      <formula>D$4&gt;D5</formula>
    </cfRule>
    <cfRule type="expression" dxfId="15" priority="8" stopIfTrue="1">
      <formula>D$4&lt;D5</formula>
    </cfRule>
  </conditionalFormatting>
  <conditionalFormatting sqref="R5:R21">
    <cfRule type="expression" dxfId="14" priority="5" stopIfTrue="1">
      <formula>R$4&gt;R5</formula>
    </cfRule>
    <cfRule type="expression" dxfId="13" priority="6" stopIfTrue="1">
      <formula>R$4&lt;R5</formula>
    </cfRule>
  </conditionalFormatting>
  <conditionalFormatting sqref="D22:Q23">
    <cfRule type="expression" dxfId="12" priority="3" stopIfTrue="1">
      <formula>D$4&gt;D22</formula>
    </cfRule>
    <cfRule type="expression" dxfId="11" priority="4" stopIfTrue="1">
      <formula>D$4&lt;D22</formula>
    </cfRule>
  </conditionalFormatting>
  <conditionalFormatting sqref="R22:R23">
    <cfRule type="expression" dxfId="10" priority="1" stopIfTrue="1">
      <formula>R$4&gt;R22</formula>
    </cfRule>
    <cfRule type="expression" dxfId="9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P4" sqref="P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67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223</v>
      </c>
      <c r="E4" s="3">
        <v>151</v>
      </c>
      <c r="F4" s="3">
        <v>84</v>
      </c>
      <c r="G4" s="3">
        <v>51</v>
      </c>
      <c r="H4" s="3">
        <v>55</v>
      </c>
      <c r="I4" s="3">
        <v>86</v>
      </c>
      <c r="J4" s="3">
        <v>171</v>
      </c>
      <c r="K4" s="3">
        <v>265</v>
      </c>
      <c r="L4" s="3">
        <v>342</v>
      </c>
      <c r="M4" s="3">
        <v>343</v>
      </c>
      <c r="N4" s="3">
        <v>301</v>
      </c>
      <c r="O4" s="3">
        <v>292</v>
      </c>
      <c r="P4" s="6">
        <f>SUM(D4:O4)</f>
        <v>2364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249</v>
      </c>
      <c r="E5" s="3">
        <v>142</v>
      </c>
      <c r="F5" s="3">
        <v>101</v>
      </c>
      <c r="G5" s="3">
        <v>62</v>
      </c>
      <c r="H5" s="3">
        <v>47</v>
      </c>
      <c r="I5" s="3">
        <v>68</v>
      </c>
      <c r="J5" s="3">
        <v>186</v>
      </c>
      <c r="K5" s="3">
        <v>279</v>
      </c>
      <c r="L5" s="3">
        <v>338</v>
      </c>
      <c r="M5" s="3">
        <v>394</v>
      </c>
      <c r="N5" s="3">
        <v>326</v>
      </c>
      <c r="O5" s="3">
        <v>344</v>
      </c>
      <c r="P5" s="6">
        <f t="shared" ref="P5:P22" si="1">SUM(D5:O5)</f>
        <v>2536</v>
      </c>
      <c r="Q5" s="7">
        <f>(P5/$P$4)-1</f>
        <v>7.275803722504226E-2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246</v>
      </c>
      <c r="E6" s="3">
        <v>134</v>
      </c>
      <c r="F6" s="3">
        <v>106</v>
      </c>
      <c r="G6" s="3">
        <v>57</v>
      </c>
      <c r="H6" s="3">
        <v>60</v>
      </c>
      <c r="I6" s="3">
        <v>96</v>
      </c>
      <c r="J6" s="3">
        <v>109</v>
      </c>
      <c r="K6" s="3">
        <v>237</v>
      </c>
      <c r="L6" s="3">
        <v>362</v>
      </c>
      <c r="M6" s="3">
        <v>311</v>
      </c>
      <c r="N6" s="3">
        <v>276</v>
      </c>
      <c r="O6" s="3">
        <v>272</v>
      </c>
      <c r="P6" s="6">
        <f t="shared" si="1"/>
        <v>2266</v>
      </c>
      <c r="Q6" s="7">
        <f t="shared" ref="Q6:Q22" si="2">(P6/$P$4)-1</f>
        <v>-4.1455160744500841E-2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214</v>
      </c>
      <c r="E7" s="3">
        <v>153</v>
      </c>
      <c r="F7" s="3">
        <v>81</v>
      </c>
      <c r="G7" s="3">
        <v>63</v>
      </c>
      <c r="H7" s="3">
        <v>44</v>
      </c>
      <c r="I7" s="3">
        <v>84</v>
      </c>
      <c r="J7" s="3">
        <v>236</v>
      </c>
      <c r="K7" s="3">
        <v>240</v>
      </c>
      <c r="L7" s="3">
        <v>340</v>
      </c>
      <c r="M7" s="3">
        <v>362</v>
      </c>
      <c r="N7" s="3">
        <v>324</v>
      </c>
      <c r="O7" s="3">
        <v>268</v>
      </c>
      <c r="P7" s="6">
        <f t="shared" si="1"/>
        <v>2409</v>
      </c>
      <c r="Q7" s="7">
        <f t="shared" si="2"/>
        <v>1.9035532994923887E-2</v>
      </c>
      <c r="R7" s="9" t="str">
        <f t="shared" si="3"/>
        <v>Colder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191</v>
      </c>
      <c r="E8" s="3">
        <v>158</v>
      </c>
      <c r="F8" s="3">
        <v>65</v>
      </c>
      <c r="G8" s="3">
        <v>27</v>
      </c>
      <c r="H8" s="3">
        <v>50</v>
      </c>
      <c r="I8" s="3">
        <v>96</v>
      </c>
      <c r="J8" s="3">
        <v>215</v>
      </c>
      <c r="K8" s="3">
        <v>225</v>
      </c>
      <c r="L8" s="3">
        <v>346</v>
      </c>
      <c r="M8" s="3">
        <v>322</v>
      </c>
      <c r="N8" s="3">
        <v>312</v>
      </c>
      <c r="O8" s="3">
        <v>290</v>
      </c>
      <c r="P8" s="6">
        <f t="shared" si="1"/>
        <v>2297</v>
      </c>
      <c r="Q8" s="7">
        <f t="shared" si="2"/>
        <v>-2.8341793570219931E-2</v>
      </c>
      <c r="R8" s="9" t="str">
        <f t="shared" si="3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204</v>
      </c>
      <c r="E9" s="3">
        <v>127</v>
      </c>
      <c r="F9" s="3">
        <v>77</v>
      </c>
      <c r="G9" s="3">
        <v>62</v>
      </c>
      <c r="H9" s="3">
        <v>36</v>
      </c>
      <c r="I9" s="3">
        <v>87</v>
      </c>
      <c r="J9" s="3">
        <v>198</v>
      </c>
      <c r="K9" s="3">
        <v>236</v>
      </c>
      <c r="L9" s="3">
        <v>306</v>
      </c>
      <c r="M9" s="3">
        <v>306</v>
      </c>
      <c r="N9" s="3">
        <v>310</v>
      </c>
      <c r="O9" s="3">
        <v>266</v>
      </c>
      <c r="P9" s="6">
        <f t="shared" si="1"/>
        <v>2215</v>
      </c>
      <c r="Q9" s="7">
        <f t="shared" si="2"/>
        <v>-6.3028764805414528E-2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232</v>
      </c>
      <c r="E10" s="3">
        <v>180</v>
      </c>
      <c r="F10" s="3">
        <v>67</v>
      </c>
      <c r="G10" s="3">
        <v>50</v>
      </c>
      <c r="H10" s="3">
        <v>59</v>
      </c>
      <c r="I10" s="3">
        <v>75</v>
      </c>
      <c r="J10" s="3">
        <v>132</v>
      </c>
      <c r="K10" s="3">
        <v>281</v>
      </c>
      <c r="L10" s="3">
        <v>327</v>
      </c>
      <c r="M10" s="3">
        <v>342</v>
      </c>
      <c r="N10" s="3">
        <v>298</v>
      </c>
      <c r="O10" s="3">
        <v>350</v>
      </c>
      <c r="P10" s="6">
        <f t="shared" si="1"/>
        <v>2393</v>
      </c>
      <c r="Q10" s="7">
        <f t="shared" si="2"/>
        <v>1.2267343485617532E-2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244</v>
      </c>
      <c r="E11" s="3">
        <v>165</v>
      </c>
      <c r="F11" s="3">
        <v>71</v>
      </c>
      <c r="G11" s="3">
        <v>30</v>
      </c>
      <c r="H11" s="3">
        <v>53</v>
      </c>
      <c r="I11" s="3">
        <v>48</v>
      </c>
      <c r="J11" s="3">
        <v>129</v>
      </c>
      <c r="K11" s="3">
        <v>242</v>
      </c>
      <c r="L11" s="3">
        <v>294</v>
      </c>
      <c r="M11" s="3">
        <v>288</v>
      </c>
      <c r="N11" s="3">
        <v>272</v>
      </c>
      <c r="O11" s="3">
        <v>272</v>
      </c>
      <c r="P11" s="6">
        <f t="shared" si="1"/>
        <v>2108</v>
      </c>
      <c r="Q11" s="7">
        <f t="shared" si="2"/>
        <v>-0.10829103214890012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162</v>
      </c>
      <c r="E12" s="3">
        <v>159</v>
      </c>
      <c r="F12" s="3">
        <v>71</v>
      </c>
      <c r="G12" s="3">
        <v>64</v>
      </c>
      <c r="H12" s="3">
        <v>66</v>
      </c>
      <c r="I12" s="3">
        <v>111</v>
      </c>
      <c r="J12" s="3">
        <v>154</v>
      </c>
      <c r="K12" s="3">
        <v>243</v>
      </c>
      <c r="L12" s="3">
        <v>339</v>
      </c>
      <c r="M12" s="3">
        <v>321</v>
      </c>
      <c r="N12" s="3">
        <v>297</v>
      </c>
      <c r="O12" s="3">
        <v>318</v>
      </c>
      <c r="P12" s="6">
        <f>SUM(D12:O12)</f>
        <v>2305</v>
      </c>
      <c r="Q12" s="7">
        <f t="shared" si="2"/>
        <v>-2.4957698815566864E-2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238</v>
      </c>
      <c r="E13" s="3">
        <v>106</v>
      </c>
      <c r="F13" s="3">
        <v>82</v>
      </c>
      <c r="G13" s="3">
        <v>35</v>
      </c>
      <c r="H13" s="3">
        <v>41</v>
      </c>
      <c r="I13" s="3">
        <v>98</v>
      </c>
      <c r="J13" s="3">
        <v>228</v>
      </c>
      <c r="K13" s="3">
        <v>284</v>
      </c>
      <c r="L13" s="3">
        <v>393</v>
      </c>
      <c r="M13" s="3">
        <v>372</v>
      </c>
      <c r="N13" s="3">
        <v>314</v>
      </c>
      <c r="O13" s="3">
        <v>288</v>
      </c>
      <c r="P13" s="6">
        <f t="shared" si="1"/>
        <v>2479</v>
      </c>
      <c r="Q13" s="7">
        <f t="shared" si="2"/>
        <v>4.8646362098138773E-2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197</v>
      </c>
      <c r="E14" s="3">
        <v>159</v>
      </c>
      <c r="F14" s="3">
        <v>79</v>
      </c>
      <c r="G14" s="3">
        <v>39</v>
      </c>
      <c r="H14" s="3">
        <v>41</v>
      </c>
      <c r="I14" s="3">
        <v>75</v>
      </c>
      <c r="J14" s="3">
        <v>151</v>
      </c>
      <c r="K14" s="3">
        <v>257</v>
      </c>
      <c r="L14" s="3">
        <v>437</v>
      </c>
      <c r="M14" s="3">
        <v>452</v>
      </c>
      <c r="N14" s="3">
        <v>401</v>
      </c>
      <c r="O14" s="3">
        <v>333</v>
      </c>
      <c r="P14" s="6">
        <f t="shared" si="1"/>
        <v>2621</v>
      </c>
      <c r="Q14" s="7">
        <f t="shared" si="2"/>
        <v>0.1087140439932317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215</v>
      </c>
      <c r="E15" s="3">
        <v>174</v>
      </c>
      <c r="F15" s="3">
        <v>55</v>
      </c>
      <c r="G15" s="3">
        <v>35</v>
      </c>
      <c r="H15" s="3">
        <v>78</v>
      </c>
      <c r="I15" s="3">
        <v>85</v>
      </c>
      <c r="J15" s="3">
        <v>193</v>
      </c>
      <c r="K15" s="3">
        <v>344</v>
      </c>
      <c r="L15" s="3">
        <v>558</v>
      </c>
      <c r="M15" s="3">
        <v>398</v>
      </c>
      <c r="N15" s="3">
        <v>285</v>
      </c>
      <c r="O15" s="3">
        <v>309</v>
      </c>
      <c r="P15" s="6">
        <f t="shared" si="1"/>
        <v>2729</v>
      </c>
      <c r="Q15" s="7">
        <f t="shared" si="2"/>
        <v>0.15439932318104899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167</v>
      </c>
      <c r="E16" s="3">
        <v>144</v>
      </c>
      <c r="F16" s="3">
        <v>106</v>
      </c>
      <c r="G16" s="3">
        <v>63</v>
      </c>
      <c r="H16" s="3">
        <v>76</v>
      </c>
      <c r="I16" s="3">
        <v>77</v>
      </c>
      <c r="J16" s="3">
        <v>138</v>
      </c>
      <c r="K16" s="3">
        <v>207</v>
      </c>
      <c r="L16" s="3">
        <v>339</v>
      </c>
      <c r="M16" s="3">
        <v>334</v>
      </c>
      <c r="N16" s="3">
        <v>281</v>
      </c>
      <c r="O16" s="3">
        <v>228</v>
      </c>
      <c r="P16" s="6">
        <f t="shared" si="1"/>
        <v>2160</v>
      </c>
      <c r="Q16" s="7">
        <f t="shared" si="2"/>
        <v>-8.6294416243654859E-2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273</v>
      </c>
      <c r="E17" s="3">
        <v>178</v>
      </c>
      <c r="F17" s="3">
        <v>107</v>
      </c>
      <c r="G17" s="3">
        <v>65</v>
      </c>
      <c r="H17" s="3">
        <v>57</v>
      </c>
      <c r="I17" s="3">
        <v>124</v>
      </c>
      <c r="J17" s="3">
        <v>251</v>
      </c>
      <c r="K17" s="3">
        <v>306</v>
      </c>
      <c r="L17" s="3">
        <v>373</v>
      </c>
      <c r="M17" s="3">
        <v>340</v>
      </c>
      <c r="N17" s="3">
        <v>341</v>
      </c>
      <c r="O17" s="3">
        <v>403</v>
      </c>
      <c r="P17" s="6">
        <f t="shared" si="1"/>
        <v>2818</v>
      </c>
      <c r="Q17" s="7">
        <f t="shared" si="2"/>
        <v>0.19204737732656518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263</v>
      </c>
      <c r="E18" s="3">
        <v>181</v>
      </c>
      <c r="F18" s="3">
        <v>83</v>
      </c>
      <c r="G18" s="3">
        <v>29</v>
      </c>
      <c r="H18" s="3">
        <v>47</v>
      </c>
      <c r="I18" s="3">
        <v>110</v>
      </c>
      <c r="J18" s="3">
        <v>142</v>
      </c>
      <c r="K18" s="3">
        <v>326</v>
      </c>
      <c r="L18" s="3">
        <v>270</v>
      </c>
      <c r="M18" s="3">
        <v>322</v>
      </c>
      <c r="N18" s="3">
        <v>282</v>
      </c>
      <c r="O18" s="3">
        <v>270</v>
      </c>
      <c r="P18" s="6">
        <f t="shared" si="1"/>
        <v>2325</v>
      </c>
      <c r="Q18" s="7">
        <f t="shared" si="2"/>
        <v>-1.6497461928933976E-2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195</v>
      </c>
      <c r="E19" s="3">
        <v>132</v>
      </c>
      <c r="F19" s="3">
        <v>63</v>
      </c>
      <c r="G19" s="3">
        <v>44</v>
      </c>
      <c r="H19" s="3">
        <v>81</v>
      </c>
      <c r="I19" s="3">
        <v>75</v>
      </c>
      <c r="J19" s="3">
        <v>162</v>
      </c>
      <c r="K19" s="3">
        <v>241</v>
      </c>
      <c r="L19" s="3">
        <v>346</v>
      </c>
      <c r="M19" s="3">
        <v>354</v>
      </c>
      <c r="N19" s="3">
        <v>322</v>
      </c>
      <c r="O19" s="3">
        <v>310</v>
      </c>
      <c r="P19" s="6">
        <f t="shared" si="1"/>
        <v>2325</v>
      </c>
      <c r="Q19" s="7">
        <f t="shared" si="2"/>
        <v>-1.6497461928933976E-2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246</v>
      </c>
      <c r="E20" s="3">
        <v>202</v>
      </c>
      <c r="F20" s="3">
        <v>108</v>
      </c>
      <c r="G20" s="3">
        <v>88</v>
      </c>
      <c r="H20" s="3">
        <v>69</v>
      </c>
      <c r="I20" s="3">
        <v>127</v>
      </c>
      <c r="J20" s="3">
        <v>188</v>
      </c>
      <c r="K20" s="3">
        <v>242</v>
      </c>
      <c r="L20" s="3">
        <v>260</v>
      </c>
      <c r="M20" s="3">
        <v>341</v>
      </c>
      <c r="N20" s="3">
        <v>347</v>
      </c>
      <c r="O20" s="3">
        <v>291</v>
      </c>
      <c r="P20" s="6">
        <f t="shared" si="1"/>
        <v>2509</v>
      </c>
      <c r="Q20" s="7">
        <f t="shared" si="2"/>
        <v>6.1336717428087884E-2</v>
      </c>
      <c r="R20" s="9" t="str">
        <f t="shared" si="3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263</v>
      </c>
      <c r="E21" s="3">
        <v>128</v>
      </c>
      <c r="F21" s="3">
        <v>62</v>
      </c>
      <c r="G21" s="3">
        <v>55</v>
      </c>
      <c r="H21" s="3">
        <v>56</v>
      </c>
      <c r="I21" s="3">
        <v>65</v>
      </c>
      <c r="J21" s="3">
        <v>178</v>
      </c>
      <c r="K21" s="3">
        <v>341</v>
      </c>
      <c r="L21" s="3">
        <v>275</v>
      </c>
      <c r="M21" s="3">
        <v>342</v>
      </c>
      <c r="N21" s="3">
        <v>279</v>
      </c>
      <c r="O21" s="10">
        <v>271</v>
      </c>
      <c r="P21" s="6">
        <f t="shared" si="1"/>
        <v>2315</v>
      </c>
      <c r="Q21" s="7">
        <f t="shared" si="2"/>
        <v>-2.072758037225042E-2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220</v>
      </c>
      <c r="E22" s="3">
        <v>112</v>
      </c>
      <c r="F22" s="3">
        <v>63</v>
      </c>
      <c r="G22" s="3">
        <v>53</v>
      </c>
      <c r="H22" s="3">
        <v>61</v>
      </c>
      <c r="I22" s="3">
        <v>97</v>
      </c>
      <c r="J22" s="3">
        <v>129</v>
      </c>
      <c r="K22" s="3">
        <v>294</v>
      </c>
      <c r="L22" s="3">
        <v>352</v>
      </c>
      <c r="M22" s="3">
        <v>369</v>
      </c>
      <c r="N22" s="3">
        <v>341</v>
      </c>
      <c r="O22" s="10">
        <v>360</v>
      </c>
      <c r="P22" s="6">
        <f t="shared" si="1"/>
        <v>2451</v>
      </c>
      <c r="Q22" s="7">
        <f t="shared" si="2"/>
        <v>3.6802030456852819E-2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217</v>
      </c>
      <c r="E23" s="3">
        <v>117</v>
      </c>
      <c r="F23" s="3">
        <v>61</v>
      </c>
      <c r="G23" s="3">
        <v>30</v>
      </c>
      <c r="H23" s="3">
        <v>68</v>
      </c>
      <c r="I23" s="3">
        <v>119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8" priority="9" stopIfTrue="1" operator="containsText" text="Colder">
      <formula>NOT(ISERROR(SEARCH("Colder",R1)))</formula>
    </cfRule>
  </conditionalFormatting>
  <conditionalFormatting sqref="D5:Q21">
    <cfRule type="expression" dxfId="7" priority="7" stopIfTrue="1">
      <formula>D$4&gt;D5</formula>
    </cfRule>
    <cfRule type="expression" dxfId="6" priority="8" stopIfTrue="1">
      <formula>D$4&lt;D5</formula>
    </cfRule>
  </conditionalFormatting>
  <conditionalFormatting sqref="R5:R21">
    <cfRule type="expression" dxfId="5" priority="5" stopIfTrue="1">
      <formula>R$4&gt;R5</formula>
    </cfRule>
    <cfRule type="expression" dxfId="4" priority="6" stopIfTrue="1">
      <formula>R$4&lt;R5</formula>
    </cfRule>
  </conditionalFormatting>
  <conditionalFormatting sqref="D22:Q23">
    <cfRule type="expression" dxfId="3" priority="3" stopIfTrue="1">
      <formula>D$4&gt;D22</formula>
    </cfRule>
    <cfRule type="expression" dxfId="2" priority="4" stopIfTrue="1">
      <formula>D$4&lt;D22</formula>
    </cfRule>
  </conditionalFormatting>
  <conditionalFormatting sqref="R22:R23">
    <cfRule type="expression" dxfId="1" priority="1" stopIfTrue="1">
      <formula>R$4&gt;R22</formula>
    </cfRule>
    <cfRule type="expression" dxfId="0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pane ySplit="3" topLeftCell="A4" activePane="bottomLeft" state="frozen"/>
      <selection activeCell="C1" sqref="C1"/>
      <selection pane="bottomLeft" activeCell="P4" sqref="P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34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233</v>
      </c>
      <c r="E4" s="3">
        <v>164</v>
      </c>
      <c r="F4" s="3">
        <v>92</v>
      </c>
      <c r="G4" s="3">
        <v>51</v>
      </c>
      <c r="H4" s="3">
        <v>48</v>
      </c>
      <c r="I4" s="3">
        <v>78</v>
      </c>
      <c r="J4" s="3">
        <v>152</v>
      </c>
      <c r="K4" s="3">
        <v>245</v>
      </c>
      <c r="L4" s="3">
        <v>320</v>
      </c>
      <c r="M4" s="3">
        <v>327</v>
      </c>
      <c r="N4" s="3">
        <v>290</v>
      </c>
      <c r="O4" s="3">
        <v>287</v>
      </c>
      <c r="P4" s="6">
        <f>SUM(D4:O4)</f>
        <v>2287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263</v>
      </c>
      <c r="E5" s="3">
        <v>185</v>
      </c>
      <c r="F5" s="3">
        <v>104</v>
      </c>
      <c r="G5" s="3">
        <v>79</v>
      </c>
      <c r="H5" s="3">
        <v>52</v>
      </c>
      <c r="I5" s="3">
        <v>73</v>
      </c>
      <c r="J5" s="3">
        <v>178</v>
      </c>
      <c r="K5" s="3">
        <v>267</v>
      </c>
      <c r="L5" s="3">
        <v>314</v>
      </c>
      <c r="M5" s="3">
        <v>358</v>
      </c>
      <c r="N5" s="3">
        <v>315</v>
      </c>
      <c r="O5" s="3">
        <v>346</v>
      </c>
      <c r="P5" s="6">
        <f t="shared" ref="P5:P22" si="2">SUM(D5:O5)</f>
        <v>2534</v>
      </c>
      <c r="Q5" s="7">
        <f>(P5/$P$4)-1</f>
        <v>0.10800174901617843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268</v>
      </c>
      <c r="E6" s="3">
        <v>157</v>
      </c>
      <c r="F6" s="3">
        <v>112</v>
      </c>
      <c r="G6" s="3">
        <v>55</v>
      </c>
      <c r="H6" s="3">
        <v>49</v>
      </c>
      <c r="I6" s="3">
        <v>88</v>
      </c>
      <c r="J6" s="3">
        <v>93</v>
      </c>
      <c r="K6" s="3">
        <v>223</v>
      </c>
      <c r="L6" s="3">
        <v>352</v>
      </c>
      <c r="M6" s="3">
        <v>333</v>
      </c>
      <c r="N6" s="3">
        <v>259</v>
      </c>
      <c r="O6" s="3">
        <v>281</v>
      </c>
      <c r="P6" s="6">
        <f t="shared" si="2"/>
        <v>2270</v>
      </c>
      <c r="Q6" s="7">
        <f t="shared" ref="Q6:Q22" si="3">(P6/$P$4)-1</f>
        <v>-7.4333187581985261E-3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229</v>
      </c>
      <c r="E7" s="3">
        <v>158</v>
      </c>
      <c r="F7" s="3">
        <v>81</v>
      </c>
      <c r="G7" s="3">
        <v>61</v>
      </c>
      <c r="H7" s="3">
        <v>30</v>
      </c>
      <c r="I7" s="3">
        <v>74</v>
      </c>
      <c r="J7" s="3">
        <v>195</v>
      </c>
      <c r="K7" s="3">
        <v>239</v>
      </c>
      <c r="L7" s="3">
        <v>294</v>
      </c>
      <c r="M7" s="3">
        <v>314</v>
      </c>
      <c r="N7" s="3">
        <v>321</v>
      </c>
      <c r="O7" s="3">
        <v>278</v>
      </c>
      <c r="P7" s="6">
        <f t="shared" si="2"/>
        <v>2274</v>
      </c>
      <c r="Q7" s="7">
        <f t="shared" si="3"/>
        <v>-5.6843025797989055E-3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213</v>
      </c>
      <c r="E8" s="3">
        <v>140</v>
      </c>
      <c r="F8" s="3">
        <v>60</v>
      </c>
      <c r="G8" s="3">
        <v>31</v>
      </c>
      <c r="H8" s="3">
        <v>38</v>
      </c>
      <c r="I8" s="3">
        <v>87</v>
      </c>
      <c r="J8" s="3">
        <v>175</v>
      </c>
      <c r="K8" s="3">
        <v>219</v>
      </c>
      <c r="L8" s="3">
        <v>322</v>
      </c>
      <c r="M8" s="3">
        <v>316</v>
      </c>
      <c r="N8" s="3">
        <v>283</v>
      </c>
      <c r="O8" s="3">
        <v>281</v>
      </c>
      <c r="P8" s="6">
        <f t="shared" si="2"/>
        <v>2165</v>
      </c>
      <c r="Q8" s="7">
        <f t="shared" si="3"/>
        <v>-5.334499344118937E-2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203</v>
      </c>
      <c r="E9" s="3">
        <v>157</v>
      </c>
      <c r="F9" s="3">
        <v>75</v>
      </c>
      <c r="G9" s="3">
        <v>62</v>
      </c>
      <c r="H9" s="3">
        <v>33</v>
      </c>
      <c r="I9" s="3">
        <v>76</v>
      </c>
      <c r="J9" s="3">
        <v>160</v>
      </c>
      <c r="K9" s="3">
        <v>226</v>
      </c>
      <c r="L9" s="3">
        <v>306</v>
      </c>
      <c r="M9" s="3">
        <v>278</v>
      </c>
      <c r="N9" s="3">
        <v>293</v>
      </c>
      <c r="O9" s="3">
        <v>274</v>
      </c>
      <c r="P9" s="6">
        <f t="shared" si="2"/>
        <v>2143</v>
      </c>
      <c r="Q9" s="7">
        <f t="shared" si="3"/>
        <v>-6.296458242238745E-2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235</v>
      </c>
      <c r="E10" s="3">
        <v>169</v>
      </c>
      <c r="F10" s="3">
        <v>81</v>
      </c>
      <c r="G10" s="3">
        <v>55</v>
      </c>
      <c r="H10" s="3">
        <v>54</v>
      </c>
      <c r="I10" s="3">
        <v>77</v>
      </c>
      <c r="J10" s="3">
        <v>120</v>
      </c>
      <c r="K10" s="3">
        <v>270</v>
      </c>
      <c r="L10" s="3">
        <v>306</v>
      </c>
      <c r="M10" s="3">
        <v>338</v>
      </c>
      <c r="N10" s="3">
        <v>300</v>
      </c>
      <c r="O10" s="3">
        <v>352</v>
      </c>
      <c r="P10" s="6">
        <f t="shared" si="2"/>
        <v>2357</v>
      </c>
      <c r="Q10" s="7">
        <f t="shared" si="3"/>
        <v>3.060778312199397E-2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235</v>
      </c>
      <c r="E11" s="3">
        <v>177</v>
      </c>
      <c r="F11" s="3">
        <v>85</v>
      </c>
      <c r="G11" s="3">
        <v>35</v>
      </c>
      <c r="H11" s="3">
        <v>40</v>
      </c>
      <c r="I11" s="3">
        <v>43</v>
      </c>
      <c r="J11" s="3">
        <v>114</v>
      </c>
      <c r="K11" s="3">
        <v>228</v>
      </c>
      <c r="L11" s="3">
        <v>302</v>
      </c>
      <c r="M11" s="3">
        <v>282</v>
      </c>
      <c r="N11" s="3">
        <v>269</v>
      </c>
      <c r="O11" s="3">
        <v>277</v>
      </c>
      <c r="P11" s="6">
        <f t="shared" si="2"/>
        <v>2087</v>
      </c>
      <c r="Q11" s="7">
        <f t="shared" si="3"/>
        <v>-8.745080891998247E-2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171</v>
      </c>
      <c r="E12" s="3">
        <v>164</v>
      </c>
      <c r="F12" s="3">
        <v>106</v>
      </c>
      <c r="G12" s="3">
        <v>55</v>
      </c>
      <c r="H12" s="3">
        <v>67</v>
      </c>
      <c r="I12" s="3">
        <v>91</v>
      </c>
      <c r="J12" s="3">
        <v>165</v>
      </c>
      <c r="K12" s="3">
        <v>233</v>
      </c>
      <c r="L12" s="3">
        <v>332</v>
      </c>
      <c r="M12" s="3">
        <v>300</v>
      </c>
      <c r="N12" s="3">
        <v>288</v>
      </c>
      <c r="O12" s="3">
        <v>310</v>
      </c>
      <c r="P12" s="6">
        <f t="shared" si="2"/>
        <v>2282</v>
      </c>
      <c r="Q12" s="7">
        <f t="shared" si="3"/>
        <v>-2.1862702229995534E-3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269</v>
      </c>
      <c r="E13" s="3">
        <v>162</v>
      </c>
      <c r="F13" s="3">
        <v>92</v>
      </c>
      <c r="G13" s="3">
        <v>48</v>
      </c>
      <c r="H13" s="3">
        <v>38</v>
      </c>
      <c r="I13" s="3">
        <v>76</v>
      </c>
      <c r="J13" s="3">
        <v>187</v>
      </c>
      <c r="K13" s="3">
        <v>254</v>
      </c>
      <c r="L13" s="3">
        <v>340</v>
      </c>
      <c r="M13" s="3">
        <v>362</v>
      </c>
      <c r="N13" s="3">
        <v>297</v>
      </c>
      <c r="O13" s="3">
        <v>264</v>
      </c>
      <c r="P13" s="6">
        <f t="shared" si="2"/>
        <v>2389</v>
      </c>
      <c r="Q13" s="7">
        <f t="shared" si="3"/>
        <v>4.4599912549191156E-2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220</v>
      </c>
      <c r="E14" s="3">
        <v>146</v>
      </c>
      <c r="F14" s="3">
        <v>85</v>
      </c>
      <c r="G14" s="3">
        <v>41</v>
      </c>
      <c r="H14" s="3">
        <v>32</v>
      </c>
      <c r="I14" s="3">
        <v>70</v>
      </c>
      <c r="J14" s="3">
        <v>150</v>
      </c>
      <c r="K14" s="3">
        <v>228</v>
      </c>
      <c r="L14" s="3">
        <v>376</v>
      </c>
      <c r="M14" s="3">
        <v>398</v>
      </c>
      <c r="N14" s="3">
        <v>353</v>
      </c>
      <c r="O14" s="3">
        <v>289</v>
      </c>
      <c r="P14" s="6">
        <f>SUM(D14:O14)</f>
        <v>2388</v>
      </c>
      <c r="Q14" s="7">
        <f t="shared" si="3"/>
        <v>4.4162658504591112E-2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220</v>
      </c>
      <c r="E15" s="3">
        <v>199</v>
      </c>
      <c r="F15" s="3">
        <v>81</v>
      </c>
      <c r="G15" s="3">
        <v>34</v>
      </c>
      <c r="H15" s="3">
        <v>62</v>
      </c>
      <c r="I15" s="3">
        <v>74</v>
      </c>
      <c r="J15" s="3">
        <v>173</v>
      </c>
      <c r="K15" s="3">
        <v>289</v>
      </c>
      <c r="L15" s="3">
        <v>444</v>
      </c>
      <c r="M15" s="3">
        <v>345</v>
      </c>
      <c r="N15" s="3">
        <v>271</v>
      </c>
      <c r="O15" s="3">
        <v>282</v>
      </c>
      <c r="P15" s="6">
        <f t="shared" si="2"/>
        <v>2474</v>
      </c>
      <c r="Q15" s="7">
        <f t="shared" si="3"/>
        <v>8.1766506340183565E-2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169</v>
      </c>
      <c r="E16" s="3">
        <v>141</v>
      </c>
      <c r="F16" s="3">
        <v>95</v>
      </c>
      <c r="G16" s="3">
        <v>69</v>
      </c>
      <c r="H16" s="3">
        <v>57</v>
      </c>
      <c r="I16" s="3">
        <v>66</v>
      </c>
      <c r="J16" s="3">
        <v>143</v>
      </c>
      <c r="K16" s="3">
        <v>193</v>
      </c>
      <c r="L16" s="3">
        <v>310</v>
      </c>
      <c r="M16" s="3">
        <v>320</v>
      </c>
      <c r="N16" s="3">
        <v>288</v>
      </c>
      <c r="O16" s="3">
        <v>238</v>
      </c>
      <c r="P16" s="6">
        <f t="shared" si="2"/>
        <v>2089</v>
      </c>
      <c r="Q16" s="7">
        <f t="shared" si="3"/>
        <v>-8.6576300830782715E-2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262</v>
      </c>
      <c r="E17" s="3">
        <v>202</v>
      </c>
      <c r="F17" s="3">
        <v>122</v>
      </c>
      <c r="G17" s="3">
        <v>66</v>
      </c>
      <c r="H17" s="3">
        <v>48</v>
      </c>
      <c r="I17" s="3">
        <v>98</v>
      </c>
      <c r="J17" s="3">
        <v>219</v>
      </c>
      <c r="K17" s="3">
        <v>268</v>
      </c>
      <c r="L17" s="3">
        <v>325</v>
      </c>
      <c r="M17" s="3">
        <v>342</v>
      </c>
      <c r="N17" s="3">
        <v>328</v>
      </c>
      <c r="O17" s="3">
        <v>390</v>
      </c>
      <c r="P17" s="6">
        <f t="shared" si="2"/>
        <v>2670</v>
      </c>
      <c r="Q17" s="7">
        <f t="shared" si="3"/>
        <v>0.16746829908176641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259</v>
      </c>
      <c r="E18" s="3">
        <v>185</v>
      </c>
      <c r="F18" s="3">
        <v>107</v>
      </c>
      <c r="G18" s="3">
        <v>26</v>
      </c>
      <c r="H18" s="3">
        <v>38</v>
      </c>
      <c r="I18" s="3">
        <v>97</v>
      </c>
      <c r="J18" s="3">
        <v>127</v>
      </c>
      <c r="K18" s="3">
        <v>278</v>
      </c>
      <c r="L18" s="3">
        <v>288</v>
      </c>
      <c r="M18" s="3">
        <v>322</v>
      </c>
      <c r="N18" s="3">
        <v>273</v>
      </c>
      <c r="O18" s="3">
        <v>265</v>
      </c>
      <c r="P18" s="6">
        <f t="shared" si="2"/>
        <v>2265</v>
      </c>
      <c r="Q18" s="7">
        <f t="shared" si="3"/>
        <v>-9.6195889811980795E-3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207</v>
      </c>
      <c r="E19" s="3">
        <v>141</v>
      </c>
      <c r="F19" s="3">
        <v>56</v>
      </c>
      <c r="G19" s="3">
        <v>31</v>
      </c>
      <c r="H19" s="3">
        <v>63</v>
      </c>
      <c r="I19" s="3">
        <v>72</v>
      </c>
      <c r="J19" s="3">
        <v>123</v>
      </c>
      <c r="K19" s="3">
        <v>210</v>
      </c>
      <c r="L19" s="3">
        <v>317</v>
      </c>
      <c r="M19" s="3">
        <v>341</v>
      </c>
      <c r="N19" s="3">
        <v>303</v>
      </c>
      <c r="O19" s="3">
        <v>293</v>
      </c>
      <c r="P19" s="6">
        <f t="shared" si="2"/>
        <v>2157</v>
      </c>
      <c r="Q19" s="7">
        <f t="shared" si="3"/>
        <v>-5.6843025797988611E-2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236</v>
      </c>
      <c r="E20" s="3">
        <v>185</v>
      </c>
      <c r="F20" s="3">
        <v>108</v>
      </c>
      <c r="G20" s="3">
        <v>71</v>
      </c>
      <c r="H20" s="3">
        <v>50</v>
      </c>
      <c r="I20" s="3">
        <v>109</v>
      </c>
      <c r="J20" s="3">
        <v>160</v>
      </c>
      <c r="K20" s="3">
        <v>216</v>
      </c>
      <c r="L20" s="3">
        <v>225</v>
      </c>
      <c r="M20" s="3">
        <v>318</v>
      </c>
      <c r="N20" s="3">
        <v>322</v>
      </c>
      <c r="O20" s="3">
        <v>291</v>
      </c>
      <c r="P20" s="6">
        <f t="shared" si="2"/>
        <v>2291</v>
      </c>
      <c r="Q20" s="7">
        <f t="shared" si="3"/>
        <v>1.7490161783997316E-3</v>
      </c>
      <c r="R20" s="9" t="str">
        <f t="shared" si="4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281</v>
      </c>
      <c r="E21" s="3">
        <v>161</v>
      </c>
      <c r="F21" s="3">
        <v>113</v>
      </c>
      <c r="G21" s="3">
        <v>41</v>
      </c>
      <c r="H21" s="3">
        <v>39</v>
      </c>
      <c r="I21" s="3">
        <v>59</v>
      </c>
      <c r="J21" s="3">
        <v>149</v>
      </c>
      <c r="K21" s="3">
        <v>296</v>
      </c>
      <c r="L21" s="3">
        <v>262</v>
      </c>
      <c r="M21" s="3">
        <v>334</v>
      </c>
      <c r="N21" s="3">
        <v>263</v>
      </c>
      <c r="O21" s="10">
        <v>262</v>
      </c>
      <c r="P21" s="6">
        <f t="shared" si="2"/>
        <v>2260</v>
      </c>
      <c r="Q21" s="7">
        <f t="shared" si="3"/>
        <v>-1.1805859204197633E-2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214</v>
      </c>
      <c r="E22" s="3">
        <v>148</v>
      </c>
      <c r="F22" s="3">
        <v>63</v>
      </c>
      <c r="G22" s="3">
        <v>59</v>
      </c>
      <c r="H22" s="3">
        <v>50</v>
      </c>
      <c r="I22" s="3">
        <v>92</v>
      </c>
      <c r="J22" s="3">
        <v>104</v>
      </c>
      <c r="K22" s="3">
        <v>269</v>
      </c>
      <c r="L22" s="3">
        <v>320</v>
      </c>
      <c r="M22" s="3">
        <v>318</v>
      </c>
      <c r="N22" s="3">
        <v>348</v>
      </c>
      <c r="O22" s="10">
        <v>354</v>
      </c>
      <c r="P22" s="6">
        <f t="shared" si="2"/>
        <v>2339</v>
      </c>
      <c r="Q22" s="7">
        <f t="shared" si="3"/>
        <v>2.27372103191954E-2</v>
      </c>
      <c r="R22" s="12" t="str">
        <f t="shared" si="4"/>
        <v>Colder than average</v>
      </c>
    </row>
    <row r="23" spans="1:18" x14ac:dyDescent="0.2">
      <c r="C23" s="4" t="s">
        <v>69</v>
      </c>
      <c r="D23" s="3">
        <v>225</v>
      </c>
      <c r="E23" s="3">
        <v>150</v>
      </c>
      <c r="F23" s="3">
        <v>85</v>
      </c>
      <c r="G23" s="3">
        <v>25</v>
      </c>
      <c r="H23" s="3">
        <v>42</v>
      </c>
      <c r="I23" s="3">
        <v>90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52" priority="9" stopIfTrue="1" operator="containsText" text="Colder">
      <formula>NOT(ISERROR(SEARCH("Colder",R1)))</formula>
    </cfRule>
  </conditionalFormatting>
  <conditionalFormatting sqref="D5:Q21">
    <cfRule type="expression" dxfId="151" priority="7" stopIfTrue="1">
      <formula>D$4&gt;D5</formula>
    </cfRule>
    <cfRule type="expression" dxfId="150" priority="8" stopIfTrue="1">
      <formula>D$4&lt;D5</formula>
    </cfRule>
  </conditionalFormatting>
  <conditionalFormatting sqref="R5:R21">
    <cfRule type="expression" dxfId="149" priority="5" stopIfTrue="1">
      <formula>R$4&gt;R5</formula>
    </cfRule>
    <cfRule type="expression" dxfId="148" priority="6" stopIfTrue="1">
      <formula>R$4&lt;R5</formula>
    </cfRule>
  </conditionalFormatting>
  <conditionalFormatting sqref="D22:Q23">
    <cfRule type="expression" dxfId="147" priority="3" stopIfTrue="1">
      <formula>D$4&gt;D22</formula>
    </cfRule>
    <cfRule type="expression" dxfId="146" priority="4" stopIfTrue="1">
      <formula>D$4&lt;D22</formula>
    </cfRule>
  </conditionalFormatting>
  <conditionalFormatting sqref="R22:R23">
    <cfRule type="expression" dxfId="145" priority="1" stopIfTrue="1">
      <formula>R$4&gt;R22</formula>
    </cfRule>
    <cfRule type="expression" dxfId="144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R3" sqref="R3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36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201</v>
      </c>
      <c r="E4" s="3">
        <v>122</v>
      </c>
      <c r="F4" s="3">
        <v>63</v>
      </c>
      <c r="G4" s="3">
        <v>31</v>
      </c>
      <c r="H4" s="3">
        <v>30</v>
      </c>
      <c r="I4" s="3">
        <v>58</v>
      </c>
      <c r="J4" s="3">
        <v>133</v>
      </c>
      <c r="K4" s="3">
        <v>246</v>
      </c>
      <c r="L4" s="3">
        <v>331</v>
      </c>
      <c r="M4" s="3">
        <v>344</v>
      </c>
      <c r="N4" s="3">
        <v>303</v>
      </c>
      <c r="O4" s="3">
        <v>274</v>
      </c>
      <c r="P4" s="6">
        <f>SUM(D4:O4)</f>
        <v>2136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218</v>
      </c>
      <c r="E5" s="3">
        <v>116</v>
      </c>
      <c r="F5" s="3">
        <v>53</v>
      </c>
      <c r="G5" s="3">
        <v>54</v>
      </c>
      <c r="H5" s="3">
        <v>26</v>
      </c>
      <c r="I5" s="3">
        <v>40</v>
      </c>
      <c r="J5" s="3">
        <v>155</v>
      </c>
      <c r="K5" s="3">
        <v>256</v>
      </c>
      <c r="L5" s="3">
        <v>310</v>
      </c>
      <c r="M5" s="3">
        <v>378</v>
      </c>
      <c r="N5" s="3">
        <v>307</v>
      </c>
      <c r="O5" s="3">
        <v>319</v>
      </c>
      <c r="P5" s="6">
        <f t="shared" ref="P5:P22" si="2">SUM(D5:O5)</f>
        <v>2232</v>
      </c>
      <c r="Q5" s="7">
        <f>(P5/$P$4)-1</f>
        <v>4.4943820224719211E-2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237</v>
      </c>
      <c r="E6" s="3">
        <v>120</v>
      </c>
      <c r="F6" s="3">
        <v>83</v>
      </c>
      <c r="G6" s="3">
        <v>25</v>
      </c>
      <c r="H6" s="3">
        <v>20</v>
      </c>
      <c r="I6" s="3">
        <v>79</v>
      </c>
      <c r="J6" s="3">
        <v>63</v>
      </c>
      <c r="K6" s="3">
        <v>259</v>
      </c>
      <c r="L6" s="3">
        <v>370</v>
      </c>
      <c r="M6" s="3">
        <v>310</v>
      </c>
      <c r="N6" s="3">
        <v>240</v>
      </c>
      <c r="O6" s="3">
        <v>251</v>
      </c>
      <c r="P6" s="6">
        <f t="shared" si="2"/>
        <v>2057</v>
      </c>
      <c r="Q6" s="7">
        <f t="shared" ref="Q6:Q22" si="3">(P6/$P$4)-1</f>
        <v>-3.6985018726591767E-2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194</v>
      </c>
      <c r="E7" s="3">
        <v>122</v>
      </c>
      <c r="F7" s="3">
        <v>55</v>
      </c>
      <c r="G7" s="3">
        <v>37</v>
      </c>
      <c r="H7" s="3">
        <v>21</v>
      </c>
      <c r="I7" s="3">
        <v>56</v>
      </c>
      <c r="J7" s="3">
        <v>172</v>
      </c>
      <c r="K7" s="3">
        <v>211</v>
      </c>
      <c r="L7" s="3">
        <v>305</v>
      </c>
      <c r="M7" s="3">
        <v>354</v>
      </c>
      <c r="N7" s="3">
        <v>327</v>
      </c>
      <c r="O7" s="3">
        <v>247</v>
      </c>
      <c r="P7" s="6">
        <f t="shared" si="2"/>
        <v>2101</v>
      </c>
      <c r="Q7" s="7">
        <f t="shared" si="3"/>
        <v>-1.6385767790262129E-2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191</v>
      </c>
      <c r="E8" s="3">
        <v>118</v>
      </c>
      <c r="F8" s="3">
        <v>35</v>
      </c>
      <c r="G8" s="3">
        <v>20</v>
      </c>
      <c r="H8" s="3">
        <v>23</v>
      </c>
      <c r="I8" s="3">
        <v>71</v>
      </c>
      <c r="J8" s="3">
        <v>199</v>
      </c>
      <c r="K8" s="3">
        <v>212</v>
      </c>
      <c r="L8" s="3">
        <v>324</v>
      </c>
      <c r="M8" s="3">
        <v>336</v>
      </c>
      <c r="N8" s="3">
        <v>297</v>
      </c>
      <c r="O8" s="3">
        <v>281</v>
      </c>
      <c r="P8" s="6">
        <f t="shared" si="2"/>
        <v>2107</v>
      </c>
      <c r="Q8" s="7">
        <f t="shared" si="3"/>
        <v>-1.3576779026217234E-2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183</v>
      </c>
      <c r="E9" s="3">
        <v>128</v>
      </c>
      <c r="F9" s="3">
        <v>51</v>
      </c>
      <c r="G9" s="3">
        <v>42</v>
      </c>
      <c r="H9" s="3">
        <v>19</v>
      </c>
      <c r="I9" s="3">
        <v>56</v>
      </c>
      <c r="J9" s="3">
        <v>136</v>
      </c>
      <c r="K9" s="3">
        <v>244</v>
      </c>
      <c r="L9" s="3">
        <v>327</v>
      </c>
      <c r="M9" s="3">
        <v>307</v>
      </c>
      <c r="N9" s="3">
        <v>334</v>
      </c>
      <c r="O9" s="3">
        <v>280</v>
      </c>
      <c r="P9" s="6">
        <f t="shared" si="2"/>
        <v>2107</v>
      </c>
      <c r="Q9" s="7">
        <f t="shared" si="3"/>
        <v>-1.3576779026217234E-2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189</v>
      </c>
      <c r="E10" s="3">
        <v>144</v>
      </c>
      <c r="F10" s="3">
        <v>61</v>
      </c>
      <c r="G10" s="3">
        <v>30</v>
      </c>
      <c r="H10" s="3">
        <v>44</v>
      </c>
      <c r="I10" s="3">
        <v>47</v>
      </c>
      <c r="J10" s="3">
        <v>68</v>
      </c>
      <c r="K10" s="3">
        <v>281</v>
      </c>
      <c r="L10" s="3">
        <v>363</v>
      </c>
      <c r="M10" s="3">
        <v>350</v>
      </c>
      <c r="N10" s="3">
        <v>325</v>
      </c>
      <c r="O10" s="3">
        <v>343</v>
      </c>
      <c r="P10" s="6">
        <f t="shared" si="2"/>
        <v>2245</v>
      </c>
      <c r="Q10" s="7">
        <f t="shared" si="3"/>
        <v>5.1029962546816465E-2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222</v>
      </c>
      <c r="E11" s="3">
        <v>109</v>
      </c>
      <c r="F11" s="3">
        <v>54</v>
      </c>
      <c r="G11" s="3">
        <v>11</v>
      </c>
      <c r="H11" s="3">
        <v>31</v>
      </c>
      <c r="I11" s="3">
        <v>19</v>
      </c>
      <c r="J11" s="3">
        <v>75</v>
      </c>
      <c r="K11" s="3">
        <v>217</v>
      </c>
      <c r="L11" s="3">
        <v>290</v>
      </c>
      <c r="M11" s="3">
        <v>274</v>
      </c>
      <c r="N11" s="3">
        <v>274</v>
      </c>
      <c r="O11" s="3">
        <v>252</v>
      </c>
      <c r="P11" s="6">
        <f t="shared" si="2"/>
        <v>1828</v>
      </c>
      <c r="Q11" s="7">
        <f t="shared" si="3"/>
        <v>-0.14419475655430714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144</v>
      </c>
      <c r="E12" s="3">
        <v>118</v>
      </c>
      <c r="F12" s="3">
        <v>51</v>
      </c>
      <c r="G12" s="3">
        <v>35</v>
      </c>
      <c r="H12" s="3">
        <v>39</v>
      </c>
      <c r="I12" s="3">
        <v>71</v>
      </c>
      <c r="J12" s="3">
        <v>151</v>
      </c>
      <c r="K12" s="3">
        <v>272</v>
      </c>
      <c r="L12" s="3">
        <v>313</v>
      </c>
      <c r="M12" s="3">
        <v>27</v>
      </c>
      <c r="N12" s="3">
        <v>287</v>
      </c>
      <c r="O12" s="3">
        <v>305</v>
      </c>
      <c r="P12" s="6">
        <f t="shared" si="2"/>
        <v>1813</v>
      </c>
      <c r="Q12" s="7">
        <f t="shared" si="3"/>
        <v>-0.15121722846441943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221</v>
      </c>
      <c r="E13" s="3">
        <v>97</v>
      </c>
      <c r="F13" s="3">
        <v>69</v>
      </c>
      <c r="G13" s="3">
        <v>37</v>
      </c>
      <c r="H13" s="3">
        <v>23</v>
      </c>
      <c r="I13" s="3">
        <v>70</v>
      </c>
      <c r="J13" s="3">
        <v>195</v>
      </c>
      <c r="K13" s="3">
        <v>255</v>
      </c>
      <c r="L13" s="3">
        <v>369</v>
      </c>
      <c r="M13" s="3">
        <v>406</v>
      </c>
      <c r="N13" s="3">
        <v>324</v>
      </c>
      <c r="O13" s="3">
        <v>287</v>
      </c>
      <c r="P13" s="6">
        <f t="shared" si="2"/>
        <v>2353</v>
      </c>
      <c r="Q13" s="7">
        <f t="shared" si="3"/>
        <v>0.10159176029962547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151</v>
      </c>
      <c r="E14" s="3">
        <v>112</v>
      </c>
      <c r="F14" s="3">
        <v>70</v>
      </c>
      <c r="G14" s="3">
        <v>29</v>
      </c>
      <c r="H14" s="3">
        <v>21</v>
      </c>
      <c r="I14" s="3">
        <v>56</v>
      </c>
      <c r="J14" s="3">
        <v>130</v>
      </c>
      <c r="K14" s="3">
        <v>197</v>
      </c>
      <c r="L14" s="3">
        <v>386</v>
      </c>
      <c r="M14" s="3">
        <v>453</v>
      </c>
      <c r="N14" s="3">
        <v>367</v>
      </c>
      <c r="O14" s="3">
        <v>293</v>
      </c>
      <c r="P14" s="6">
        <f t="shared" si="2"/>
        <v>2265</v>
      </c>
      <c r="Q14" s="7">
        <f t="shared" si="3"/>
        <v>6.039325842696619E-2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198</v>
      </c>
      <c r="E15" s="3">
        <v>168</v>
      </c>
      <c r="F15" s="3">
        <v>57</v>
      </c>
      <c r="G15" s="3">
        <v>16</v>
      </c>
      <c r="H15" s="3">
        <v>41</v>
      </c>
      <c r="I15" s="3">
        <v>70</v>
      </c>
      <c r="J15" s="3">
        <v>154</v>
      </c>
      <c r="K15" s="3">
        <v>312</v>
      </c>
      <c r="L15" s="3">
        <v>480</v>
      </c>
      <c r="M15" s="3">
        <v>357</v>
      </c>
      <c r="N15" s="3">
        <v>262</v>
      </c>
      <c r="O15" s="3">
        <v>277</v>
      </c>
      <c r="P15" s="6">
        <f t="shared" si="2"/>
        <v>2392</v>
      </c>
      <c r="Q15" s="7">
        <f t="shared" si="3"/>
        <v>0.11985018726591767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122</v>
      </c>
      <c r="E16" s="3">
        <v>106</v>
      </c>
      <c r="F16" s="3">
        <v>61</v>
      </c>
      <c r="G16" s="3">
        <v>47</v>
      </c>
      <c r="H16" s="3">
        <v>35</v>
      </c>
      <c r="I16" s="3">
        <v>45</v>
      </c>
      <c r="J16" s="3">
        <v>104</v>
      </c>
      <c r="K16" s="3">
        <v>174</v>
      </c>
      <c r="L16" s="3">
        <v>315</v>
      </c>
      <c r="M16" s="3">
        <v>307</v>
      </c>
      <c r="N16" s="3">
        <v>348</v>
      </c>
      <c r="O16" s="3">
        <v>241</v>
      </c>
      <c r="P16" s="6">
        <f t="shared" si="2"/>
        <v>1905</v>
      </c>
      <c r="Q16" s="7">
        <f t="shared" si="3"/>
        <v>-0.1081460674157303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250</v>
      </c>
      <c r="E17" s="3">
        <v>134</v>
      </c>
      <c r="F17" s="3">
        <v>79</v>
      </c>
      <c r="G17" s="3">
        <v>39</v>
      </c>
      <c r="H17" s="3">
        <v>21</v>
      </c>
      <c r="I17" s="3">
        <v>89</v>
      </c>
      <c r="J17" s="3">
        <v>176</v>
      </c>
      <c r="K17" s="3">
        <v>262</v>
      </c>
      <c r="L17" s="3">
        <v>336</v>
      </c>
      <c r="M17" s="3">
        <v>401</v>
      </c>
      <c r="N17" s="3">
        <v>364</v>
      </c>
      <c r="O17" s="3">
        <v>397</v>
      </c>
      <c r="P17" s="6">
        <f t="shared" si="2"/>
        <v>2548</v>
      </c>
      <c r="Q17" s="7">
        <f t="shared" si="3"/>
        <v>0.19288389513108606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242</v>
      </c>
      <c r="E18" s="3">
        <v>162</v>
      </c>
      <c r="F18" s="3">
        <v>75</v>
      </c>
      <c r="G18" s="3">
        <v>19</v>
      </c>
      <c r="H18" s="3">
        <v>20</v>
      </c>
      <c r="I18" s="3">
        <v>80</v>
      </c>
      <c r="J18" s="3">
        <v>113</v>
      </c>
      <c r="K18" s="3">
        <v>278</v>
      </c>
      <c r="L18" s="3">
        <v>300</v>
      </c>
      <c r="M18" s="3">
        <v>302</v>
      </c>
      <c r="N18" s="3">
        <v>249</v>
      </c>
      <c r="O18" s="3">
        <v>227</v>
      </c>
      <c r="P18" s="6">
        <f t="shared" si="2"/>
        <v>2067</v>
      </c>
      <c r="Q18" s="7">
        <f t="shared" si="3"/>
        <v>-3.2303370786516905E-2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152</v>
      </c>
      <c r="E19" s="3">
        <v>105</v>
      </c>
      <c r="F19" s="3">
        <v>56</v>
      </c>
      <c r="G19" s="3">
        <v>16</v>
      </c>
      <c r="H19" s="3">
        <v>46</v>
      </c>
      <c r="I19" s="3">
        <v>43</v>
      </c>
      <c r="J19" s="3">
        <v>87</v>
      </c>
      <c r="K19" s="3">
        <v>197</v>
      </c>
      <c r="L19" s="3">
        <v>322</v>
      </c>
      <c r="M19" s="3">
        <v>358</v>
      </c>
      <c r="N19" s="3">
        <v>327</v>
      </c>
      <c r="O19" s="3">
        <v>277</v>
      </c>
      <c r="P19" s="6">
        <f t="shared" si="2"/>
        <v>1986</v>
      </c>
      <c r="Q19" s="7">
        <f t="shared" si="3"/>
        <v>-7.02247191011236E-2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218</v>
      </c>
      <c r="E20" s="3">
        <v>147</v>
      </c>
      <c r="F20" s="3">
        <v>76</v>
      </c>
      <c r="G20" s="3">
        <v>35</v>
      </c>
      <c r="H20" s="3">
        <v>29</v>
      </c>
      <c r="I20" s="3">
        <v>91</v>
      </c>
      <c r="J20" s="3">
        <v>151</v>
      </c>
      <c r="K20" s="3">
        <v>178</v>
      </c>
      <c r="L20" s="3">
        <v>169</v>
      </c>
      <c r="M20" s="3">
        <v>309</v>
      </c>
      <c r="N20" s="3">
        <v>307</v>
      </c>
      <c r="O20" s="3">
        <v>307</v>
      </c>
      <c r="P20" s="6">
        <f t="shared" si="2"/>
        <v>2017</v>
      </c>
      <c r="Q20" s="7">
        <f t="shared" si="3"/>
        <v>-5.5711610486891439E-2</v>
      </c>
      <c r="R20" s="9" t="str">
        <f t="shared" si="4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248</v>
      </c>
      <c r="E21" s="3">
        <v>103</v>
      </c>
      <c r="F21" s="3">
        <v>46</v>
      </c>
      <c r="G21" s="3">
        <v>26</v>
      </c>
      <c r="H21" s="3">
        <v>21</v>
      </c>
      <c r="I21" s="3">
        <v>27</v>
      </c>
      <c r="J21" s="3">
        <v>133</v>
      </c>
      <c r="K21" s="3">
        <v>278</v>
      </c>
      <c r="L21" s="3">
        <v>284</v>
      </c>
      <c r="M21" s="3">
        <v>383</v>
      </c>
      <c r="N21" s="3">
        <v>261</v>
      </c>
      <c r="O21" s="10">
        <v>197</v>
      </c>
      <c r="P21" s="6">
        <f t="shared" si="2"/>
        <v>2007</v>
      </c>
      <c r="Q21" s="7">
        <f t="shared" si="3"/>
        <v>-6.0393258426966301E-2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189</v>
      </c>
      <c r="E22" s="3">
        <v>98</v>
      </c>
      <c r="F22" s="3">
        <v>32</v>
      </c>
      <c r="G22" s="3">
        <v>19</v>
      </c>
      <c r="H22" s="3">
        <v>36</v>
      </c>
      <c r="I22" s="3">
        <v>70</v>
      </c>
      <c r="J22" s="3">
        <v>106</v>
      </c>
      <c r="K22" s="3">
        <v>268</v>
      </c>
      <c r="L22" s="3">
        <v>335</v>
      </c>
      <c r="M22" s="3">
        <v>325</v>
      </c>
      <c r="N22" s="3">
        <v>373</v>
      </c>
      <c r="O22" s="10">
        <v>326</v>
      </c>
      <c r="P22" s="6">
        <f t="shared" si="2"/>
        <v>2177</v>
      </c>
      <c r="Q22" s="7">
        <f t="shared" si="3"/>
        <v>1.9194756554307135E-2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165</v>
      </c>
      <c r="E23" s="3">
        <v>93</v>
      </c>
      <c r="F23" s="3">
        <v>43</v>
      </c>
      <c r="G23" s="3">
        <v>11</v>
      </c>
      <c r="H23" s="3">
        <v>30</v>
      </c>
      <c r="I23" s="3">
        <v>67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43" priority="9" stopIfTrue="1" operator="containsText" text="Colder">
      <formula>NOT(ISERROR(SEARCH("Colder",R1)))</formula>
    </cfRule>
  </conditionalFormatting>
  <conditionalFormatting sqref="D5:Q21">
    <cfRule type="expression" dxfId="142" priority="7" stopIfTrue="1">
      <formula>D$4&gt;D5</formula>
    </cfRule>
    <cfRule type="expression" dxfId="141" priority="8" stopIfTrue="1">
      <formula>D$4&lt;D5</formula>
    </cfRule>
  </conditionalFormatting>
  <conditionalFormatting sqref="R5:R21">
    <cfRule type="expression" dxfId="140" priority="5" stopIfTrue="1">
      <formula>R$4&gt;R5</formula>
    </cfRule>
    <cfRule type="expression" dxfId="139" priority="6" stopIfTrue="1">
      <formula>R$4&lt;R5</formula>
    </cfRule>
  </conditionalFormatting>
  <conditionalFormatting sqref="D22:Q23">
    <cfRule type="expression" dxfId="138" priority="3" stopIfTrue="1">
      <formula>D$4&gt;D22</formula>
    </cfRule>
    <cfRule type="expression" dxfId="137" priority="4" stopIfTrue="1">
      <formula>D$4&lt;D22</formula>
    </cfRule>
  </conditionalFormatting>
  <conditionalFormatting sqref="R22:R23">
    <cfRule type="expression" dxfId="136" priority="1" stopIfTrue="1">
      <formula>R$4&gt;R22</formula>
    </cfRule>
    <cfRule type="expression" dxfId="135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M4" sqref="M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37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201</v>
      </c>
      <c r="E4" s="3">
        <v>124</v>
      </c>
      <c r="F4" s="3">
        <v>60</v>
      </c>
      <c r="G4" s="3">
        <v>30</v>
      </c>
      <c r="H4" s="3">
        <v>29</v>
      </c>
      <c r="I4" s="3">
        <v>58</v>
      </c>
      <c r="J4" s="3">
        <v>135</v>
      </c>
      <c r="K4" s="3">
        <v>246</v>
      </c>
      <c r="L4" s="3">
        <v>331</v>
      </c>
      <c r="M4" s="3">
        <v>335</v>
      </c>
      <c r="N4" s="3">
        <v>296</v>
      </c>
      <c r="O4" s="3">
        <v>271</v>
      </c>
      <c r="P4" s="6">
        <f>SUM(D4:O4)</f>
        <v>2116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225</v>
      </c>
      <c r="E5" s="3">
        <v>131</v>
      </c>
      <c r="F5" s="3">
        <v>58</v>
      </c>
      <c r="G5" s="3">
        <v>52</v>
      </c>
      <c r="H5" s="3">
        <v>25</v>
      </c>
      <c r="I5" s="3">
        <v>42</v>
      </c>
      <c r="J5" s="3">
        <v>157</v>
      </c>
      <c r="K5" s="3">
        <v>262</v>
      </c>
      <c r="L5" s="3">
        <v>321</v>
      </c>
      <c r="M5" s="3">
        <v>387</v>
      </c>
      <c r="N5" s="3">
        <v>311</v>
      </c>
      <c r="O5" s="3">
        <v>325</v>
      </c>
      <c r="P5" s="6">
        <f t="shared" ref="P5:P22" si="2">SUM(D5:O5)</f>
        <v>2296</v>
      </c>
      <c r="Q5" s="7">
        <f>(P5/$P$4)-1</f>
        <v>8.5066162570888393E-2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241</v>
      </c>
      <c r="E6" s="3">
        <v>121</v>
      </c>
      <c r="F6" s="3">
        <v>80</v>
      </c>
      <c r="G6" s="3">
        <v>27</v>
      </c>
      <c r="H6" s="3">
        <v>22</v>
      </c>
      <c r="I6" s="3">
        <v>79</v>
      </c>
      <c r="J6" s="3">
        <v>72</v>
      </c>
      <c r="K6" s="3">
        <v>244</v>
      </c>
      <c r="L6" s="3">
        <v>372</v>
      </c>
      <c r="M6" s="3">
        <v>312</v>
      </c>
      <c r="N6" s="3">
        <v>235</v>
      </c>
      <c r="O6" s="3">
        <v>252</v>
      </c>
      <c r="P6" s="6">
        <f t="shared" si="2"/>
        <v>2057</v>
      </c>
      <c r="Q6" s="7">
        <f t="shared" ref="Q6:Q22" si="3">(P6/$P$4)-1</f>
        <v>-2.7882797731568987E-2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190</v>
      </c>
      <c r="E7" s="3">
        <v>115</v>
      </c>
      <c r="F7" s="3">
        <v>51</v>
      </c>
      <c r="G7" s="3">
        <v>39</v>
      </c>
      <c r="H7" s="3">
        <v>19</v>
      </c>
      <c r="I7" s="3">
        <v>53</v>
      </c>
      <c r="J7" s="3">
        <v>177</v>
      </c>
      <c r="K7" s="3">
        <v>230</v>
      </c>
      <c r="L7" s="3">
        <v>322</v>
      </c>
      <c r="M7" s="3">
        <v>342</v>
      </c>
      <c r="N7" s="3">
        <v>327</v>
      </c>
      <c r="O7" s="3">
        <v>239</v>
      </c>
      <c r="P7" s="6">
        <f t="shared" si="2"/>
        <v>2104</v>
      </c>
      <c r="Q7" s="7">
        <f t="shared" si="3"/>
        <v>-5.6710775047259521E-3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182</v>
      </c>
      <c r="E8" s="3">
        <v>106</v>
      </c>
      <c r="F8" s="3">
        <v>31</v>
      </c>
      <c r="G8" s="3">
        <v>19</v>
      </c>
      <c r="H8" s="3">
        <v>23</v>
      </c>
      <c r="I8" s="3">
        <v>66</v>
      </c>
      <c r="J8" s="3">
        <v>187</v>
      </c>
      <c r="K8" s="3">
        <v>221</v>
      </c>
      <c r="L8" s="3">
        <v>333</v>
      </c>
      <c r="M8" s="3">
        <v>323</v>
      </c>
      <c r="N8" s="3">
        <v>285</v>
      </c>
      <c r="O8" s="3">
        <v>272</v>
      </c>
      <c r="P8" s="6">
        <f t="shared" si="2"/>
        <v>2048</v>
      </c>
      <c r="Q8" s="7">
        <f t="shared" si="3"/>
        <v>-3.2136105860113395E-2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175</v>
      </c>
      <c r="E9" s="3">
        <v>112</v>
      </c>
      <c r="F9" s="3">
        <v>46</v>
      </c>
      <c r="G9" s="3">
        <v>39</v>
      </c>
      <c r="H9" s="3">
        <v>18</v>
      </c>
      <c r="I9" s="3">
        <v>51</v>
      </c>
      <c r="J9" s="3">
        <v>148</v>
      </c>
      <c r="K9" s="3">
        <v>235</v>
      </c>
      <c r="L9" s="3">
        <v>305</v>
      </c>
      <c r="M9" s="3">
        <v>295</v>
      </c>
      <c r="N9" s="3">
        <v>315</v>
      </c>
      <c r="O9" s="3">
        <v>259</v>
      </c>
      <c r="P9" s="6">
        <f t="shared" si="2"/>
        <v>1998</v>
      </c>
      <c r="Q9" s="7">
        <f t="shared" si="3"/>
        <v>-5.5765595463137974E-2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203</v>
      </c>
      <c r="E10" s="3">
        <v>139</v>
      </c>
      <c r="F10" s="3">
        <v>55</v>
      </c>
      <c r="G10" s="3">
        <v>28</v>
      </c>
      <c r="H10" s="3">
        <v>33</v>
      </c>
      <c r="I10" s="3">
        <v>50</v>
      </c>
      <c r="J10" s="3">
        <v>86</v>
      </c>
      <c r="K10" s="3">
        <v>274</v>
      </c>
      <c r="L10" s="3">
        <v>344</v>
      </c>
      <c r="M10" s="3">
        <v>345</v>
      </c>
      <c r="N10" s="3">
        <v>319</v>
      </c>
      <c r="O10" s="3">
        <v>336</v>
      </c>
      <c r="P10" s="6">
        <f t="shared" si="2"/>
        <v>2212</v>
      </c>
      <c r="Q10" s="7">
        <f t="shared" si="3"/>
        <v>4.5368620037807172E-2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213</v>
      </c>
      <c r="E11" s="3">
        <v>113</v>
      </c>
      <c r="F11" s="3">
        <v>44</v>
      </c>
      <c r="G11" s="3">
        <v>12</v>
      </c>
      <c r="H11" s="3">
        <v>27</v>
      </c>
      <c r="I11" s="3">
        <v>23</v>
      </c>
      <c r="J11" s="3">
        <v>86</v>
      </c>
      <c r="K11" s="3">
        <v>221</v>
      </c>
      <c r="L11" s="3">
        <v>284</v>
      </c>
      <c r="M11" s="3">
        <v>266</v>
      </c>
      <c r="N11" s="3">
        <v>266</v>
      </c>
      <c r="O11" s="3">
        <v>255</v>
      </c>
      <c r="P11" s="6">
        <f t="shared" si="2"/>
        <v>1810</v>
      </c>
      <c r="Q11" s="7">
        <f t="shared" si="3"/>
        <v>-0.14461247637051045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135</v>
      </c>
      <c r="E12" s="3">
        <v>128</v>
      </c>
      <c r="F12" s="3">
        <v>49</v>
      </c>
      <c r="G12" s="3">
        <v>28</v>
      </c>
      <c r="H12" s="3">
        <v>33</v>
      </c>
      <c r="I12" s="3">
        <v>65</v>
      </c>
      <c r="J12" s="3">
        <v>129</v>
      </c>
      <c r="K12" s="3">
        <v>241</v>
      </c>
      <c r="L12" s="3">
        <v>322</v>
      </c>
      <c r="M12" s="3">
        <v>271</v>
      </c>
      <c r="N12" s="3">
        <v>296</v>
      </c>
      <c r="O12" s="3">
        <v>291</v>
      </c>
      <c r="P12" s="6">
        <f t="shared" si="2"/>
        <v>1988</v>
      </c>
      <c r="Q12" s="7">
        <f t="shared" si="3"/>
        <v>-6.0491493383742934E-2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229</v>
      </c>
      <c r="E13" s="3">
        <v>95</v>
      </c>
      <c r="F13" s="3">
        <v>52</v>
      </c>
      <c r="G13" s="3">
        <v>30</v>
      </c>
      <c r="H13" s="3">
        <v>19</v>
      </c>
      <c r="I13" s="3">
        <v>64</v>
      </c>
      <c r="J13" s="3">
        <v>176</v>
      </c>
      <c r="K13" s="3">
        <v>257</v>
      </c>
      <c r="L13" s="3">
        <v>365</v>
      </c>
      <c r="M13" s="3">
        <v>375</v>
      </c>
      <c r="N13" s="3">
        <v>319</v>
      </c>
      <c r="O13" s="3">
        <v>262</v>
      </c>
      <c r="P13" s="6">
        <f t="shared" si="2"/>
        <v>2243</v>
      </c>
      <c r="Q13" s="7">
        <f t="shared" si="3"/>
        <v>6.0018903591682493E-2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168</v>
      </c>
      <c r="E14" s="3">
        <v>107</v>
      </c>
      <c r="F14" s="3">
        <v>58</v>
      </c>
      <c r="G14" s="3">
        <v>24</v>
      </c>
      <c r="H14" s="3">
        <v>20</v>
      </c>
      <c r="I14" s="3">
        <v>47</v>
      </c>
      <c r="J14" s="3">
        <v>135</v>
      </c>
      <c r="K14" s="3">
        <v>212</v>
      </c>
      <c r="L14" s="3">
        <v>382</v>
      </c>
      <c r="M14" s="3">
        <v>427</v>
      </c>
      <c r="N14" s="3">
        <v>363</v>
      </c>
      <c r="O14" s="3">
        <v>291</v>
      </c>
      <c r="P14" s="6">
        <f t="shared" si="2"/>
        <v>2234</v>
      </c>
      <c r="Q14" s="7">
        <f t="shared" si="3"/>
        <v>5.5765595463137974E-2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195</v>
      </c>
      <c r="E15" s="3">
        <v>160</v>
      </c>
      <c r="F15" s="3">
        <v>57</v>
      </c>
      <c r="G15" s="3">
        <v>15</v>
      </c>
      <c r="H15" s="3">
        <v>38</v>
      </c>
      <c r="I15" s="3">
        <v>70</v>
      </c>
      <c r="J15" s="3">
        <v>152</v>
      </c>
      <c r="K15" s="3">
        <v>312</v>
      </c>
      <c r="L15" s="3">
        <v>499</v>
      </c>
      <c r="M15" s="3">
        <v>364</v>
      </c>
      <c r="N15" s="3">
        <v>252</v>
      </c>
      <c r="O15" s="3">
        <v>269</v>
      </c>
      <c r="P15" s="6">
        <f t="shared" si="2"/>
        <v>2383</v>
      </c>
      <c r="Q15" s="7">
        <f t="shared" si="3"/>
        <v>0.12618147448015127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115</v>
      </c>
      <c r="E16" s="3">
        <v>107</v>
      </c>
      <c r="F16" s="3">
        <v>64</v>
      </c>
      <c r="G16" s="3">
        <v>38</v>
      </c>
      <c r="H16" s="3">
        <v>36</v>
      </c>
      <c r="I16" s="3">
        <v>41</v>
      </c>
      <c r="J16" s="3">
        <v>119</v>
      </c>
      <c r="K16" s="3">
        <v>192</v>
      </c>
      <c r="L16" s="3">
        <v>304</v>
      </c>
      <c r="M16" s="3">
        <v>322</v>
      </c>
      <c r="N16" s="3">
        <v>331</v>
      </c>
      <c r="O16" s="3">
        <v>225</v>
      </c>
      <c r="P16" s="6">
        <f t="shared" si="2"/>
        <v>1894</v>
      </c>
      <c r="Q16" s="7">
        <f t="shared" si="3"/>
        <v>-0.10491493383742911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248</v>
      </c>
      <c r="E17" s="3">
        <v>147</v>
      </c>
      <c r="F17" s="3">
        <v>76</v>
      </c>
      <c r="G17" s="3">
        <v>37</v>
      </c>
      <c r="H17" s="3">
        <v>29</v>
      </c>
      <c r="I17" s="3">
        <v>91</v>
      </c>
      <c r="J17" s="3">
        <v>193</v>
      </c>
      <c r="K17" s="3">
        <v>269</v>
      </c>
      <c r="L17" s="3">
        <v>339</v>
      </c>
      <c r="M17" s="3">
        <v>375</v>
      </c>
      <c r="N17" s="3">
        <v>351</v>
      </c>
      <c r="O17" s="3">
        <v>403</v>
      </c>
      <c r="P17" s="6">
        <f t="shared" si="2"/>
        <v>2558</v>
      </c>
      <c r="Q17" s="7">
        <f t="shared" si="3"/>
        <v>0.20888468809073735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231</v>
      </c>
      <c r="E18" s="3">
        <v>161</v>
      </c>
      <c r="F18" s="3">
        <v>71</v>
      </c>
      <c r="G18" s="3">
        <v>19</v>
      </c>
      <c r="H18" s="3">
        <v>22</v>
      </c>
      <c r="I18" s="3">
        <v>76</v>
      </c>
      <c r="J18" s="3">
        <v>99</v>
      </c>
      <c r="K18" s="3">
        <v>283</v>
      </c>
      <c r="L18" s="3">
        <v>293</v>
      </c>
      <c r="M18" s="3">
        <v>313</v>
      </c>
      <c r="N18" s="3">
        <v>263</v>
      </c>
      <c r="O18" s="3">
        <v>239</v>
      </c>
      <c r="P18" s="6">
        <f t="shared" si="2"/>
        <v>2070</v>
      </c>
      <c r="Q18" s="7">
        <f t="shared" si="3"/>
        <v>-2.1739130434782594E-2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155</v>
      </c>
      <c r="E19" s="3">
        <v>108</v>
      </c>
      <c r="F19" s="3">
        <v>45</v>
      </c>
      <c r="G19" s="3">
        <v>15</v>
      </c>
      <c r="H19" s="3">
        <v>44</v>
      </c>
      <c r="I19" s="3">
        <v>41</v>
      </c>
      <c r="J19" s="3">
        <v>107</v>
      </c>
      <c r="K19" s="3">
        <v>222</v>
      </c>
      <c r="L19" s="3">
        <v>315</v>
      </c>
      <c r="M19" s="3">
        <v>341</v>
      </c>
      <c r="N19" s="3">
        <v>314</v>
      </c>
      <c r="O19" s="3">
        <v>280</v>
      </c>
      <c r="P19" s="6">
        <f t="shared" si="2"/>
        <v>1987</v>
      </c>
      <c r="Q19" s="7">
        <f t="shared" si="3"/>
        <v>-6.0964083175803374E-2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190</v>
      </c>
      <c r="E20" s="3">
        <v>143</v>
      </c>
      <c r="F20" s="3">
        <v>70</v>
      </c>
      <c r="G20" s="3">
        <v>34</v>
      </c>
      <c r="H20" s="3">
        <v>24</v>
      </c>
      <c r="I20" s="3">
        <v>90</v>
      </c>
      <c r="J20" s="3">
        <v>141</v>
      </c>
      <c r="K20" s="3">
        <v>185</v>
      </c>
      <c r="L20" s="3">
        <v>186</v>
      </c>
      <c r="M20" s="3">
        <v>317</v>
      </c>
      <c r="N20" s="3">
        <v>304</v>
      </c>
      <c r="O20" s="3">
        <v>297</v>
      </c>
      <c r="P20" s="6">
        <f t="shared" si="2"/>
        <v>1981</v>
      </c>
      <c r="Q20" s="7">
        <f t="shared" si="3"/>
        <v>-6.379962192816635E-2</v>
      </c>
      <c r="R20" s="9" t="str">
        <f t="shared" si="4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247</v>
      </c>
      <c r="E21" s="3">
        <v>118</v>
      </c>
      <c r="F21" s="3">
        <v>49</v>
      </c>
      <c r="G21" s="3">
        <v>26</v>
      </c>
      <c r="H21" s="3">
        <v>19</v>
      </c>
      <c r="I21" s="3">
        <v>33</v>
      </c>
      <c r="J21" s="3">
        <v>141</v>
      </c>
      <c r="K21" s="3">
        <v>291</v>
      </c>
      <c r="L21" s="3">
        <v>288</v>
      </c>
      <c r="M21" s="3">
        <v>357</v>
      </c>
      <c r="N21" s="3">
        <v>271</v>
      </c>
      <c r="O21" s="10">
        <v>209</v>
      </c>
      <c r="P21" s="6">
        <f t="shared" si="2"/>
        <v>2049</v>
      </c>
      <c r="Q21" s="7">
        <f t="shared" si="3"/>
        <v>-3.1663516068052955E-2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195</v>
      </c>
      <c r="E22" s="3">
        <v>108</v>
      </c>
      <c r="F22" s="3">
        <v>31</v>
      </c>
      <c r="G22" s="3">
        <v>22</v>
      </c>
      <c r="H22" s="3">
        <v>34</v>
      </c>
      <c r="I22" s="3">
        <v>70</v>
      </c>
      <c r="J22" s="3">
        <v>95</v>
      </c>
      <c r="K22" s="3">
        <v>263</v>
      </c>
      <c r="L22" s="3">
        <v>328</v>
      </c>
      <c r="M22" s="3">
        <v>320</v>
      </c>
      <c r="N22" s="3">
        <v>357</v>
      </c>
      <c r="O22" s="10">
        <v>326</v>
      </c>
      <c r="P22" s="6">
        <f t="shared" si="2"/>
        <v>2149</v>
      </c>
      <c r="Q22" s="7">
        <f t="shared" si="3"/>
        <v>1.5595463137996202E-2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181</v>
      </c>
      <c r="E23" s="3">
        <v>98</v>
      </c>
      <c r="F23" s="3">
        <v>42</v>
      </c>
      <c r="G23" s="3">
        <v>13</v>
      </c>
      <c r="H23" s="3">
        <v>25</v>
      </c>
      <c r="I23" s="3">
        <v>66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34" priority="9" stopIfTrue="1" operator="containsText" text="Colder">
      <formula>NOT(ISERROR(SEARCH("Colder",R1)))</formula>
    </cfRule>
  </conditionalFormatting>
  <conditionalFormatting sqref="D5:Q21">
    <cfRule type="expression" dxfId="133" priority="7" stopIfTrue="1">
      <formula>D$4&gt;D5</formula>
    </cfRule>
    <cfRule type="expression" dxfId="132" priority="8" stopIfTrue="1">
      <formula>D$4&lt;D5</formula>
    </cfRule>
  </conditionalFormatting>
  <conditionalFormatting sqref="R5:R21">
    <cfRule type="expression" dxfId="131" priority="5" stopIfTrue="1">
      <formula>R$4&gt;R5</formula>
    </cfRule>
    <cfRule type="expression" dxfId="130" priority="6" stopIfTrue="1">
      <formula>R$4&lt;R5</formula>
    </cfRule>
  </conditionalFormatting>
  <conditionalFormatting sqref="D22:Q23">
    <cfRule type="expression" dxfId="129" priority="3" stopIfTrue="1">
      <formula>D$4&gt;D22</formula>
    </cfRule>
    <cfRule type="expression" dxfId="128" priority="4" stopIfTrue="1">
      <formula>D$4&lt;D22</formula>
    </cfRule>
  </conditionalFormatting>
  <conditionalFormatting sqref="R22:R23">
    <cfRule type="expression" dxfId="127" priority="1" stopIfTrue="1">
      <formula>R$4&gt;R22</formula>
    </cfRule>
    <cfRule type="expression" dxfId="126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P4" sqref="P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38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234</v>
      </c>
      <c r="E4" s="3">
        <v>170</v>
      </c>
      <c r="F4" s="3">
        <v>93</v>
      </c>
      <c r="G4" s="3">
        <v>55</v>
      </c>
      <c r="H4" s="3">
        <v>57</v>
      </c>
      <c r="I4" s="3">
        <v>87</v>
      </c>
      <c r="J4" s="3">
        <v>173</v>
      </c>
      <c r="K4" s="3">
        <v>271</v>
      </c>
      <c r="L4" s="3">
        <v>354</v>
      </c>
      <c r="M4" s="3">
        <v>352</v>
      </c>
      <c r="N4" s="3">
        <v>307</v>
      </c>
      <c r="O4" s="3">
        <v>295</v>
      </c>
      <c r="P4" s="6">
        <f>SUM(D4:O4)</f>
        <v>2448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260</v>
      </c>
      <c r="E5" s="3">
        <v>179</v>
      </c>
      <c r="F5" s="3">
        <v>111</v>
      </c>
      <c r="G5" s="3">
        <v>69</v>
      </c>
      <c r="H5" s="3">
        <v>51</v>
      </c>
      <c r="I5" s="3">
        <v>83</v>
      </c>
      <c r="J5" s="3">
        <v>190</v>
      </c>
      <c r="K5" s="3">
        <v>284</v>
      </c>
      <c r="L5" s="3">
        <v>343</v>
      </c>
      <c r="M5" s="3">
        <v>402</v>
      </c>
      <c r="N5" s="3">
        <v>347</v>
      </c>
      <c r="O5" s="3">
        <v>358</v>
      </c>
      <c r="P5" s="6">
        <f t="shared" ref="P5:P21" si="2">SUM(D5:O5)</f>
        <v>2677</v>
      </c>
      <c r="Q5" s="7">
        <f>(P5/$P$4)-1</f>
        <v>9.3545751633986818E-2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263</v>
      </c>
      <c r="E6" s="3">
        <v>162</v>
      </c>
      <c r="F6" s="3">
        <v>109</v>
      </c>
      <c r="G6" s="3">
        <v>59</v>
      </c>
      <c r="H6" s="3">
        <v>56</v>
      </c>
      <c r="I6" s="3">
        <v>107</v>
      </c>
      <c r="J6" s="3">
        <v>100</v>
      </c>
      <c r="K6" s="3">
        <v>247</v>
      </c>
      <c r="L6" s="3">
        <v>378</v>
      </c>
      <c r="M6" s="3">
        <v>344</v>
      </c>
      <c r="N6" s="3">
        <v>291</v>
      </c>
      <c r="O6" s="3">
        <v>282</v>
      </c>
      <c r="P6" s="6">
        <f t="shared" si="2"/>
        <v>2398</v>
      </c>
      <c r="Q6" s="7">
        <f t="shared" ref="Q6:Q22" si="3">(P6/$P$4)-1</f>
        <v>-2.0424836601307228E-2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231</v>
      </c>
      <c r="E7" s="3">
        <v>150</v>
      </c>
      <c r="F7" s="3">
        <v>75</v>
      </c>
      <c r="G7" s="3">
        <v>66</v>
      </c>
      <c r="H7" s="3">
        <v>38</v>
      </c>
      <c r="I7" s="3">
        <v>80</v>
      </c>
      <c r="J7" s="3">
        <v>221</v>
      </c>
      <c r="K7" s="3">
        <v>253</v>
      </c>
      <c r="L7" s="3">
        <v>311</v>
      </c>
      <c r="M7" s="3">
        <v>346</v>
      </c>
      <c r="N7" s="3">
        <v>335</v>
      </c>
      <c r="O7" s="3">
        <v>271</v>
      </c>
      <c r="P7" s="6">
        <f t="shared" si="2"/>
        <v>2377</v>
      </c>
      <c r="Q7" s="7">
        <f t="shared" si="3"/>
        <v>-2.9003267973856217E-2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219</v>
      </c>
      <c r="E8" s="3">
        <v>143</v>
      </c>
      <c r="F8" s="3">
        <v>62</v>
      </c>
      <c r="G8" s="3">
        <v>27</v>
      </c>
      <c r="H8" s="3">
        <v>47</v>
      </c>
      <c r="I8" s="3">
        <v>86</v>
      </c>
      <c r="J8" s="3">
        <v>213</v>
      </c>
      <c r="K8" s="3">
        <v>238</v>
      </c>
      <c r="L8" s="3">
        <v>349</v>
      </c>
      <c r="M8" s="3">
        <v>338</v>
      </c>
      <c r="N8" s="3">
        <v>309</v>
      </c>
      <c r="O8" s="3">
        <v>288</v>
      </c>
      <c r="P8" s="6">
        <f t="shared" si="2"/>
        <v>2319</v>
      </c>
      <c r="Q8" s="7">
        <f t="shared" si="3"/>
        <v>-5.2696078431372584E-2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199</v>
      </c>
      <c r="E9" s="3">
        <v>147</v>
      </c>
      <c r="F9" s="3">
        <v>69</v>
      </c>
      <c r="G9" s="3">
        <v>73</v>
      </c>
      <c r="H9" s="3">
        <v>38</v>
      </c>
      <c r="I9" s="3">
        <v>85</v>
      </c>
      <c r="J9" s="3">
        <v>183</v>
      </c>
      <c r="K9" s="3">
        <v>250</v>
      </c>
      <c r="L9" s="3">
        <v>325</v>
      </c>
      <c r="M9" s="3">
        <v>298</v>
      </c>
      <c r="N9" s="3">
        <v>310</v>
      </c>
      <c r="O9" s="3">
        <v>274</v>
      </c>
      <c r="P9" s="6">
        <f t="shared" si="2"/>
        <v>2251</v>
      </c>
      <c r="Q9" s="7">
        <f t="shared" si="3"/>
        <v>-8.0473856209150374E-2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232</v>
      </c>
      <c r="E10" s="3">
        <v>186</v>
      </c>
      <c r="F10" s="3">
        <v>74</v>
      </c>
      <c r="G10" s="3">
        <v>54</v>
      </c>
      <c r="H10" s="3">
        <v>57</v>
      </c>
      <c r="I10" s="3">
        <v>80</v>
      </c>
      <c r="J10" s="3">
        <v>133</v>
      </c>
      <c r="K10" s="3">
        <v>291</v>
      </c>
      <c r="L10" s="3">
        <v>342</v>
      </c>
      <c r="M10" s="3">
        <v>343</v>
      </c>
      <c r="N10" s="3">
        <v>312</v>
      </c>
      <c r="O10" s="3">
        <v>356</v>
      </c>
      <c r="P10" s="6">
        <f t="shared" si="2"/>
        <v>2460</v>
      </c>
      <c r="Q10" s="7">
        <f t="shared" si="3"/>
        <v>4.9019607843137081E-3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248</v>
      </c>
      <c r="E11" s="3">
        <v>185</v>
      </c>
      <c r="F11" s="3">
        <v>70</v>
      </c>
      <c r="G11" s="3">
        <v>32</v>
      </c>
      <c r="H11" s="3">
        <v>51</v>
      </c>
      <c r="I11" s="3">
        <v>53</v>
      </c>
      <c r="J11" s="3">
        <v>132</v>
      </c>
      <c r="K11" s="3">
        <v>251</v>
      </c>
      <c r="L11" s="3">
        <v>328</v>
      </c>
      <c r="M11" s="3">
        <v>309</v>
      </c>
      <c r="N11" s="3">
        <v>286</v>
      </c>
      <c r="O11" s="3">
        <v>280</v>
      </c>
      <c r="P11" s="6">
        <f t="shared" si="2"/>
        <v>2225</v>
      </c>
      <c r="Q11" s="7">
        <f t="shared" si="3"/>
        <v>-9.1094771241830075E-2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169</v>
      </c>
      <c r="E12" s="3">
        <v>173</v>
      </c>
      <c r="F12" s="3">
        <v>99</v>
      </c>
      <c r="G12" s="3">
        <v>60</v>
      </c>
      <c r="H12" s="3">
        <v>68</v>
      </c>
      <c r="I12" s="3">
        <v>105</v>
      </c>
      <c r="J12" s="3">
        <v>160</v>
      </c>
      <c r="K12" s="3">
        <v>248</v>
      </c>
      <c r="L12" s="3">
        <v>360</v>
      </c>
      <c r="M12" s="3">
        <v>327</v>
      </c>
      <c r="N12" s="3">
        <v>294</v>
      </c>
      <c r="O12" s="3">
        <v>313</v>
      </c>
      <c r="P12" s="6">
        <f t="shared" si="2"/>
        <v>2376</v>
      </c>
      <c r="Q12" s="7">
        <f t="shared" si="3"/>
        <v>-2.9411764705882359E-2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255</v>
      </c>
      <c r="E13" s="3">
        <v>157</v>
      </c>
      <c r="F13" s="3">
        <v>91</v>
      </c>
      <c r="G13" s="3">
        <v>46</v>
      </c>
      <c r="H13" s="3">
        <v>50</v>
      </c>
      <c r="I13" s="3">
        <v>92</v>
      </c>
      <c r="J13" s="3">
        <v>221</v>
      </c>
      <c r="K13" s="3">
        <v>295</v>
      </c>
      <c r="L13" s="3">
        <v>367</v>
      </c>
      <c r="M13" s="3">
        <v>382</v>
      </c>
      <c r="N13" s="3">
        <v>305</v>
      </c>
      <c r="O13" s="3">
        <v>281</v>
      </c>
      <c r="P13" s="6">
        <f t="shared" si="2"/>
        <v>2542</v>
      </c>
      <c r="Q13" s="7">
        <f t="shared" si="3"/>
        <v>3.8398692810457602E-2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198</v>
      </c>
      <c r="E14" s="3">
        <v>169</v>
      </c>
      <c r="F14" s="3">
        <v>103</v>
      </c>
      <c r="G14" s="3">
        <v>43</v>
      </c>
      <c r="H14" s="3">
        <v>39</v>
      </c>
      <c r="I14" s="3">
        <v>80</v>
      </c>
      <c r="J14" s="3">
        <v>164</v>
      </c>
      <c r="K14" s="3">
        <v>264</v>
      </c>
      <c r="L14" s="3">
        <v>428</v>
      </c>
      <c r="M14" s="3">
        <v>416</v>
      </c>
      <c r="N14" s="3">
        <v>372</v>
      </c>
      <c r="O14" s="3">
        <v>309</v>
      </c>
      <c r="P14" s="6">
        <f t="shared" si="2"/>
        <v>2585</v>
      </c>
      <c r="Q14" s="7">
        <f t="shared" si="3"/>
        <v>5.5964052287581723E-2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224</v>
      </c>
      <c r="E15" s="3">
        <v>194</v>
      </c>
      <c r="F15" s="3">
        <v>78</v>
      </c>
      <c r="G15" s="3">
        <v>49</v>
      </c>
      <c r="H15" s="3">
        <v>65</v>
      </c>
      <c r="I15" s="3">
        <v>94</v>
      </c>
      <c r="J15" s="3">
        <v>186</v>
      </c>
      <c r="K15" s="3">
        <v>328</v>
      </c>
      <c r="L15" s="3">
        <v>498</v>
      </c>
      <c r="M15" s="3">
        <v>385</v>
      </c>
      <c r="N15" s="3">
        <v>294</v>
      </c>
      <c r="O15" s="3">
        <v>288</v>
      </c>
      <c r="P15" s="6">
        <f t="shared" si="2"/>
        <v>2683</v>
      </c>
      <c r="Q15" s="7">
        <f t="shared" si="3"/>
        <v>9.5996732026143894E-2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179</v>
      </c>
      <c r="E16" s="3">
        <v>154</v>
      </c>
      <c r="F16" s="3">
        <v>105</v>
      </c>
      <c r="G16" s="3">
        <v>64</v>
      </c>
      <c r="H16" s="3">
        <v>70</v>
      </c>
      <c r="I16" s="3">
        <v>78</v>
      </c>
      <c r="J16" s="3">
        <v>146</v>
      </c>
      <c r="K16" s="3">
        <v>192</v>
      </c>
      <c r="L16" s="3">
        <v>347</v>
      </c>
      <c r="M16" s="3">
        <v>350</v>
      </c>
      <c r="N16" s="3">
        <v>287</v>
      </c>
      <c r="O16" s="3">
        <v>223</v>
      </c>
      <c r="P16" s="6">
        <f t="shared" si="2"/>
        <v>2195</v>
      </c>
      <c r="Q16" s="7">
        <f t="shared" si="3"/>
        <v>-0.10334967320261434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276</v>
      </c>
      <c r="E17" s="3">
        <v>210</v>
      </c>
      <c r="F17" s="3">
        <v>125</v>
      </c>
      <c r="G17" s="3">
        <v>73</v>
      </c>
      <c r="H17" s="3">
        <v>48</v>
      </c>
      <c r="I17" s="3">
        <v>117</v>
      </c>
      <c r="J17" s="3">
        <v>250</v>
      </c>
      <c r="K17" s="3">
        <v>301</v>
      </c>
      <c r="L17" s="3">
        <v>371</v>
      </c>
      <c r="M17" s="3">
        <v>351</v>
      </c>
      <c r="N17" s="3">
        <v>333</v>
      </c>
      <c r="O17" s="3">
        <v>398</v>
      </c>
      <c r="P17" s="6">
        <f t="shared" si="2"/>
        <v>2853</v>
      </c>
      <c r="Q17" s="7">
        <f t="shared" si="3"/>
        <v>0.16544117647058831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270</v>
      </c>
      <c r="E18" s="3">
        <v>181</v>
      </c>
      <c r="F18" s="3">
        <v>89</v>
      </c>
      <c r="G18" s="3">
        <v>29</v>
      </c>
      <c r="H18" s="3">
        <v>46</v>
      </c>
      <c r="I18" s="3">
        <v>109</v>
      </c>
      <c r="J18" s="3">
        <v>150</v>
      </c>
      <c r="K18" s="3">
        <v>322</v>
      </c>
      <c r="L18" s="3">
        <v>298</v>
      </c>
      <c r="M18" s="3">
        <v>333</v>
      </c>
      <c r="N18" s="3">
        <v>284</v>
      </c>
      <c r="O18" s="3">
        <v>269</v>
      </c>
      <c r="P18" s="6">
        <f t="shared" si="2"/>
        <v>2380</v>
      </c>
      <c r="Q18" s="7">
        <f t="shared" si="3"/>
        <v>-2.777777777777779E-2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212</v>
      </c>
      <c r="E19" s="3">
        <v>151</v>
      </c>
      <c r="F19" s="3">
        <v>56</v>
      </c>
      <c r="G19" s="3">
        <v>39</v>
      </c>
      <c r="H19" s="3">
        <v>83</v>
      </c>
      <c r="I19" s="3">
        <v>67</v>
      </c>
      <c r="J19" s="3">
        <v>155</v>
      </c>
      <c r="K19" s="3">
        <v>235</v>
      </c>
      <c r="L19" s="3">
        <v>369</v>
      </c>
      <c r="M19" s="3">
        <v>364</v>
      </c>
      <c r="N19" s="3">
        <v>310</v>
      </c>
      <c r="O19" s="3">
        <v>304</v>
      </c>
      <c r="P19" s="6">
        <f t="shared" si="2"/>
        <v>2345</v>
      </c>
      <c r="Q19" s="7">
        <f t="shared" si="3"/>
        <v>-4.2075163398692772E-2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229</v>
      </c>
      <c r="E20" s="3">
        <v>192</v>
      </c>
      <c r="F20" s="3">
        <v>100</v>
      </c>
      <c r="G20" s="3">
        <v>72</v>
      </c>
      <c r="H20" s="3">
        <v>55</v>
      </c>
      <c r="I20" s="3">
        <v>104</v>
      </c>
      <c r="J20" s="3">
        <v>180</v>
      </c>
      <c r="K20" s="3">
        <v>252</v>
      </c>
      <c r="L20" s="3">
        <v>265</v>
      </c>
      <c r="M20" s="3">
        <v>345</v>
      </c>
      <c r="N20" s="3">
        <v>349</v>
      </c>
      <c r="O20" s="3">
        <v>309</v>
      </c>
      <c r="P20" s="6">
        <f>SUM(D20:O20)</f>
        <v>2452</v>
      </c>
      <c r="Q20" s="7">
        <f t="shared" si="3"/>
        <v>1.6339869281045694E-3</v>
      </c>
      <c r="R20" s="9" t="str">
        <f t="shared" si="4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276</v>
      </c>
      <c r="E21" s="3">
        <v>160</v>
      </c>
      <c r="F21" s="3">
        <v>104</v>
      </c>
      <c r="G21" s="3">
        <v>56</v>
      </c>
      <c r="H21" s="3">
        <v>52</v>
      </c>
      <c r="I21" s="3">
        <v>64</v>
      </c>
      <c r="J21" s="3">
        <v>175</v>
      </c>
      <c r="K21" s="3">
        <v>324</v>
      </c>
      <c r="L21" s="3">
        <v>291</v>
      </c>
      <c r="M21" s="3">
        <v>345</v>
      </c>
      <c r="N21" s="3">
        <v>277</v>
      </c>
      <c r="O21" s="10">
        <v>278</v>
      </c>
      <c r="P21" s="6">
        <f t="shared" si="2"/>
        <v>2402</v>
      </c>
      <c r="Q21" s="7">
        <f t="shared" si="3"/>
        <v>-1.8790849673202659E-2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211</v>
      </c>
      <c r="E22" s="3">
        <v>140</v>
      </c>
      <c r="F22" s="3">
        <v>70</v>
      </c>
      <c r="G22" s="3">
        <v>62</v>
      </c>
      <c r="H22" s="3">
        <v>62</v>
      </c>
      <c r="I22" s="3">
        <v>96</v>
      </c>
      <c r="J22" s="3">
        <v>129</v>
      </c>
      <c r="K22" s="3">
        <v>304</v>
      </c>
      <c r="L22" s="3">
        <v>365</v>
      </c>
      <c r="M22" s="3">
        <v>373</v>
      </c>
      <c r="N22" s="3">
        <v>359</v>
      </c>
      <c r="O22" s="10">
        <v>363</v>
      </c>
      <c r="P22" s="6">
        <f>SUM(D22:O22)</f>
        <v>2534</v>
      </c>
      <c r="Q22" s="7">
        <f t="shared" si="3"/>
        <v>3.5130718954248463E-2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237</v>
      </c>
      <c r="E23" s="3">
        <v>136</v>
      </c>
      <c r="F23" s="3">
        <v>81</v>
      </c>
      <c r="G23" s="3">
        <v>29</v>
      </c>
      <c r="H23" s="3">
        <v>59</v>
      </c>
      <c r="I23" s="3">
        <v>113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25" priority="9" stopIfTrue="1" operator="containsText" text="Colder">
      <formula>NOT(ISERROR(SEARCH("Colder",R1)))</formula>
    </cfRule>
  </conditionalFormatting>
  <conditionalFormatting sqref="D5:Q21">
    <cfRule type="expression" dxfId="124" priority="7" stopIfTrue="1">
      <formula>D$4&gt;D5</formula>
    </cfRule>
    <cfRule type="expression" dxfId="123" priority="8" stopIfTrue="1">
      <formula>D$4&lt;D5</formula>
    </cfRule>
  </conditionalFormatting>
  <conditionalFormatting sqref="R5:R21">
    <cfRule type="expression" dxfId="122" priority="5" stopIfTrue="1">
      <formula>R$4&gt;R5</formula>
    </cfRule>
    <cfRule type="expression" dxfId="121" priority="6" stopIfTrue="1">
      <formula>R$4&lt;R5</formula>
    </cfRule>
  </conditionalFormatting>
  <conditionalFormatting sqref="D22:Q23">
    <cfRule type="expression" dxfId="120" priority="3" stopIfTrue="1">
      <formula>D$4&gt;D22</formula>
    </cfRule>
    <cfRule type="expression" dxfId="119" priority="4" stopIfTrue="1">
      <formula>D$4&lt;D22</formula>
    </cfRule>
  </conditionalFormatting>
  <conditionalFormatting sqref="R22:R23">
    <cfRule type="expression" dxfId="118" priority="1" stopIfTrue="1">
      <formula>R$4&gt;R22</formula>
    </cfRule>
    <cfRule type="expression" dxfId="117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39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203</v>
      </c>
      <c r="E4" s="3">
        <v>122</v>
      </c>
      <c r="F4" s="3">
        <v>58</v>
      </c>
      <c r="G4" s="3">
        <v>30</v>
      </c>
      <c r="H4" s="3">
        <v>29</v>
      </c>
      <c r="I4" s="3">
        <v>61</v>
      </c>
      <c r="J4" s="3">
        <v>141</v>
      </c>
      <c r="K4" s="3">
        <v>244</v>
      </c>
      <c r="L4" s="3">
        <v>327</v>
      </c>
      <c r="M4" s="3">
        <v>334</v>
      </c>
      <c r="N4" s="3">
        <v>296</v>
      </c>
      <c r="O4" s="3">
        <v>272</v>
      </c>
      <c r="P4" s="6">
        <f>SUM(D4:O4)</f>
        <v>2117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241</v>
      </c>
      <c r="E5" s="3">
        <v>130</v>
      </c>
      <c r="F5" s="3">
        <v>64</v>
      </c>
      <c r="G5" s="3">
        <v>42</v>
      </c>
      <c r="H5" s="3">
        <v>20</v>
      </c>
      <c r="I5" s="3">
        <v>54</v>
      </c>
      <c r="J5" s="3">
        <v>166</v>
      </c>
      <c r="K5" s="3">
        <v>266</v>
      </c>
      <c r="L5" s="3">
        <v>318</v>
      </c>
      <c r="M5" s="3">
        <v>375</v>
      </c>
      <c r="N5" s="3">
        <v>309</v>
      </c>
      <c r="O5" s="3">
        <v>328</v>
      </c>
      <c r="P5" s="6">
        <f t="shared" ref="P5:P22" si="2">SUM(D5:O5)</f>
        <v>2313</v>
      </c>
      <c r="Q5" s="7">
        <f>(P5/$P$4)-1</f>
        <v>9.2583845063769488E-2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245</v>
      </c>
      <c r="E6" s="3">
        <v>112</v>
      </c>
      <c r="F6" s="3">
        <v>62</v>
      </c>
      <c r="G6" s="3">
        <v>29</v>
      </c>
      <c r="H6" s="3">
        <v>19</v>
      </c>
      <c r="I6" s="3">
        <v>75</v>
      </c>
      <c r="J6" s="3">
        <v>82</v>
      </c>
      <c r="K6" s="3">
        <v>233</v>
      </c>
      <c r="L6" s="3">
        <v>365</v>
      </c>
      <c r="M6" s="3">
        <v>309</v>
      </c>
      <c r="N6" s="3">
        <v>251</v>
      </c>
      <c r="O6" s="3">
        <v>248</v>
      </c>
      <c r="P6" s="6">
        <f t="shared" si="2"/>
        <v>2030</v>
      </c>
      <c r="Q6" s="7">
        <f t="shared" ref="Q6:Q22" si="3">(P6/$P$4)-1</f>
        <v>-4.1095890410958957E-2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190</v>
      </c>
      <c r="E7" s="3">
        <v>125</v>
      </c>
      <c r="F7" s="3">
        <v>56</v>
      </c>
      <c r="G7" s="3">
        <v>37</v>
      </c>
      <c r="H7" s="3">
        <v>17</v>
      </c>
      <c r="I7" s="3">
        <v>56</v>
      </c>
      <c r="J7" s="3">
        <v>180</v>
      </c>
      <c r="K7" s="3">
        <v>218</v>
      </c>
      <c r="L7" s="3">
        <v>314</v>
      </c>
      <c r="M7" s="3">
        <v>348</v>
      </c>
      <c r="N7" s="3">
        <v>328</v>
      </c>
      <c r="O7" s="3">
        <v>241</v>
      </c>
      <c r="P7" s="6">
        <f t="shared" si="2"/>
        <v>2110</v>
      </c>
      <c r="Q7" s="7">
        <f t="shared" si="3"/>
        <v>-3.3065658951346721E-3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183</v>
      </c>
      <c r="E8" s="3">
        <v>124</v>
      </c>
      <c r="F8" s="3">
        <v>26</v>
      </c>
      <c r="G8" s="3">
        <v>17</v>
      </c>
      <c r="H8" s="3">
        <v>21</v>
      </c>
      <c r="I8" s="3">
        <v>59</v>
      </c>
      <c r="J8" s="3">
        <v>199</v>
      </c>
      <c r="K8" s="3">
        <v>215</v>
      </c>
      <c r="L8" s="3">
        <v>325</v>
      </c>
      <c r="M8" s="3">
        <v>323</v>
      </c>
      <c r="N8" s="3">
        <v>292</v>
      </c>
      <c r="O8" s="3">
        <v>278</v>
      </c>
      <c r="P8" s="6">
        <f t="shared" si="2"/>
        <v>2062</v>
      </c>
      <c r="Q8" s="7">
        <f t="shared" si="3"/>
        <v>-2.5980160604629154E-2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183</v>
      </c>
      <c r="E9" s="3">
        <v>106</v>
      </c>
      <c r="F9" s="3">
        <v>45</v>
      </c>
      <c r="G9" s="3">
        <v>38</v>
      </c>
      <c r="H9" s="3">
        <v>17</v>
      </c>
      <c r="I9" s="3">
        <v>50</v>
      </c>
      <c r="J9" s="3">
        <v>164</v>
      </c>
      <c r="K9" s="3">
        <v>232</v>
      </c>
      <c r="L9" s="3">
        <v>300</v>
      </c>
      <c r="M9" s="3">
        <v>298</v>
      </c>
      <c r="N9" s="3">
        <v>318</v>
      </c>
      <c r="O9" s="3">
        <v>262</v>
      </c>
      <c r="P9" s="6">
        <f t="shared" si="2"/>
        <v>2013</v>
      </c>
      <c r="Q9" s="7">
        <f t="shared" si="3"/>
        <v>-4.9126121870571526E-2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201</v>
      </c>
      <c r="E10" s="3">
        <v>133</v>
      </c>
      <c r="F10" s="3">
        <v>44</v>
      </c>
      <c r="G10" s="3">
        <v>27</v>
      </c>
      <c r="H10" s="3">
        <v>29</v>
      </c>
      <c r="I10" s="3">
        <v>48</v>
      </c>
      <c r="J10" s="3">
        <v>87</v>
      </c>
      <c r="K10" s="3">
        <v>271</v>
      </c>
      <c r="L10" s="3">
        <v>329</v>
      </c>
      <c r="M10" s="3">
        <v>350</v>
      </c>
      <c r="N10" s="3">
        <v>331</v>
      </c>
      <c r="O10" s="3">
        <v>337</v>
      </c>
      <c r="P10" s="6">
        <f t="shared" si="2"/>
        <v>2187</v>
      </c>
      <c r="Q10" s="7">
        <f t="shared" si="3"/>
        <v>3.3065658951346277E-2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206</v>
      </c>
      <c r="E11" s="3">
        <v>113</v>
      </c>
      <c r="F11" s="3">
        <v>35</v>
      </c>
      <c r="G11" s="3">
        <v>11</v>
      </c>
      <c r="H11" s="3">
        <v>29</v>
      </c>
      <c r="I11" s="3">
        <v>27</v>
      </c>
      <c r="J11" s="3">
        <v>104</v>
      </c>
      <c r="K11" s="3">
        <v>218</v>
      </c>
      <c r="L11" s="3">
        <v>283</v>
      </c>
      <c r="M11" s="3">
        <v>273</v>
      </c>
      <c r="N11" s="3">
        <v>276</v>
      </c>
      <c r="O11" s="3">
        <v>260</v>
      </c>
      <c r="P11" s="6">
        <f t="shared" si="2"/>
        <v>1835</v>
      </c>
      <c r="Q11" s="7">
        <f t="shared" si="3"/>
        <v>-0.13320736891828056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155</v>
      </c>
      <c r="E12" s="3">
        <v>128</v>
      </c>
      <c r="F12" s="3">
        <v>49</v>
      </c>
      <c r="G12" s="3">
        <v>41</v>
      </c>
      <c r="H12" s="3">
        <v>42</v>
      </c>
      <c r="I12" s="3">
        <v>79</v>
      </c>
      <c r="J12" s="3">
        <v>147</v>
      </c>
      <c r="K12" s="3">
        <v>257</v>
      </c>
      <c r="L12" s="3">
        <v>327</v>
      </c>
      <c r="M12" s="3">
        <v>271</v>
      </c>
      <c r="N12" s="3">
        <v>307</v>
      </c>
      <c r="O12" s="3">
        <v>294</v>
      </c>
      <c r="P12" s="6">
        <f t="shared" si="2"/>
        <v>2097</v>
      </c>
      <c r="Q12" s="7">
        <f t="shared" si="3"/>
        <v>-9.4473311289560158E-3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237</v>
      </c>
      <c r="E13" s="3">
        <v>96</v>
      </c>
      <c r="F13" s="3">
        <v>62</v>
      </c>
      <c r="G13" s="3">
        <v>29</v>
      </c>
      <c r="H13" s="3">
        <v>26</v>
      </c>
      <c r="I13" s="3">
        <v>79</v>
      </c>
      <c r="J13" s="3">
        <v>187</v>
      </c>
      <c r="K13" s="3">
        <v>257</v>
      </c>
      <c r="L13" s="3">
        <v>361</v>
      </c>
      <c r="M13" s="3">
        <v>389</v>
      </c>
      <c r="N13" s="3">
        <v>311</v>
      </c>
      <c r="O13" s="3">
        <v>263</v>
      </c>
      <c r="P13" s="6">
        <f t="shared" si="2"/>
        <v>2297</v>
      </c>
      <c r="Q13" s="7">
        <f t="shared" si="3"/>
        <v>8.5025980160604586E-2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175</v>
      </c>
      <c r="E14" s="3">
        <v>126</v>
      </c>
      <c r="F14" s="3">
        <v>65</v>
      </c>
      <c r="G14" s="3">
        <v>34</v>
      </c>
      <c r="H14" s="3">
        <v>29</v>
      </c>
      <c r="I14" s="3">
        <v>64</v>
      </c>
      <c r="J14" s="3">
        <v>128</v>
      </c>
      <c r="K14" s="3">
        <v>206</v>
      </c>
      <c r="L14" s="3">
        <v>386</v>
      </c>
      <c r="M14" s="3">
        <v>436</v>
      </c>
      <c r="N14" s="3">
        <v>351</v>
      </c>
      <c r="O14" s="3">
        <v>298</v>
      </c>
      <c r="P14" s="6">
        <f t="shared" si="2"/>
        <v>2298</v>
      </c>
      <c r="Q14" s="7">
        <f t="shared" si="3"/>
        <v>8.5498346717052476E-2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210</v>
      </c>
      <c r="E15" s="3">
        <v>157</v>
      </c>
      <c r="F15" s="3">
        <v>52</v>
      </c>
      <c r="G15" s="3">
        <v>21</v>
      </c>
      <c r="H15" s="3">
        <v>44</v>
      </c>
      <c r="I15" s="3">
        <v>81</v>
      </c>
      <c r="J15" s="3">
        <v>173</v>
      </c>
      <c r="K15" s="3">
        <v>307</v>
      </c>
      <c r="L15" s="3">
        <v>496</v>
      </c>
      <c r="M15" s="3">
        <v>379</v>
      </c>
      <c r="N15" s="3">
        <v>250</v>
      </c>
      <c r="O15" s="3">
        <v>279</v>
      </c>
      <c r="P15" s="6">
        <f t="shared" si="2"/>
        <v>2449</v>
      </c>
      <c r="Q15" s="7">
        <f t="shared" si="3"/>
        <v>0.15682569674067071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126</v>
      </c>
      <c r="E16" s="3">
        <v>108</v>
      </c>
      <c r="F16" s="3">
        <v>68</v>
      </c>
      <c r="G16" s="3">
        <v>44</v>
      </c>
      <c r="H16" s="3">
        <v>44</v>
      </c>
      <c r="I16" s="3">
        <v>53</v>
      </c>
      <c r="J16" s="3">
        <v>110</v>
      </c>
      <c r="K16" s="3">
        <v>192</v>
      </c>
      <c r="L16" s="3">
        <v>289</v>
      </c>
      <c r="M16" s="3">
        <v>329</v>
      </c>
      <c r="N16" s="3">
        <v>339</v>
      </c>
      <c r="O16" s="3">
        <v>235</v>
      </c>
      <c r="P16" s="6">
        <f t="shared" si="2"/>
        <v>1937</v>
      </c>
      <c r="Q16" s="7">
        <f t="shared" si="3"/>
        <v>-8.5025980160604586E-2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245</v>
      </c>
      <c r="E17" s="3">
        <v>143</v>
      </c>
      <c r="F17" s="3">
        <v>92</v>
      </c>
      <c r="G17" s="3">
        <v>43</v>
      </c>
      <c r="H17" s="3">
        <v>30</v>
      </c>
      <c r="I17" s="3">
        <v>96</v>
      </c>
      <c r="J17" s="3">
        <v>196</v>
      </c>
      <c r="K17" s="3">
        <v>285</v>
      </c>
      <c r="L17" s="3">
        <v>342</v>
      </c>
      <c r="M17" s="3">
        <v>366</v>
      </c>
      <c r="N17" s="3">
        <v>356</v>
      </c>
      <c r="O17" s="3">
        <v>413</v>
      </c>
      <c r="P17" s="6">
        <f t="shared" si="2"/>
        <v>2607</v>
      </c>
      <c r="Q17" s="7">
        <f t="shared" si="3"/>
        <v>0.23145961265942372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253</v>
      </c>
      <c r="E18" s="3">
        <v>172</v>
      </c>
      <c r="F18" s="3">
        <v>65</v>
      </c>
      <c r="G18" s="3">
        <v>18</v>
      </c>
      <c r="H18" s="3">
        <v>25</v>
      </c>
      <c r="I18" s="3">
        <v>69</v>
      </c>
      <c r="J18" s="3">
        <v>103</v>
      </c>
      <c r="K18" s="3">
        <v>277</v>
      </c>
      <c r="L18" s="3">
        <v>281</v>
      </c>
      <c r="M18" s="3">
        <v>304</v>
      </c>
      <c r="N18" s="3">
        <v>259</v>
      </c>
      <c r="O18" s="3">
        <v>245</v>
      </c>
      <c r="P18" s="6">
        <f t="shared" si="2"/>
        <v>2071</v>
      </c>
      <c r="Q18" s="7">
        <f t="shared" si="3"/>
        <v>-2.1728861596598925E-2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162</v>
      </c>
      <c r="E19" s="3">
        <v>115</v>
      </c>
      <c r="F19" s="3">
        <v>48</v>
      </c>
      <c r="G19" s="3">
        <v>12</v>
      </c>
      <c r="H19" s="3">
        <v>38</v>
      </c>
      <c r="I19" s="3">
        <v>43</v>
      </c>
      <c r="J19" s="3">
        <v>118</v>
      </c>
      <c r="K19" s="3">
        <v>221</v>
      </c>
      <c r="L19" s="3">
        <v>301</v>
      </c>
      <c r="M19" s="3">
        <v>333</v>
      </c>
      <c r="N19" s="3">
        <v>321</v>
      </c>
      <c r="O19" s="3">
        <v>272</v>
      </c>
      <c r="P19" s="6">
        <f t="shared" si="2"/>
        <v>1984</v>
      </c>
      <c r="Q19" s="7">
        <f t="shared" si="3"/>
        <v>-6.2824752007557882E-2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179</v>
      </c>
      <c r="E20" s="3">
        <v>133</v>
      </c>
      <c r="F20" s="3">
        <v>59</v>
      </c>
      <c r="G20" s="3">
        <v>39</v>
      </c>
      <c r="H20" s="3">
        <v>29</v>
      </c>
      <c r="I20" s="3">
        <v>89</v>
      </c>
      <c r="J20" s="3">
        <v>136</v>
      </c>
      <c r="K20" s="3">
        <v>172</v>
      </c>
      <c r="L20" s="3">
        <v>175</v>
      </c>
      <c r="M20" s="3">
        <v>302</v>
      </c>
      <c r="N20" s="3">
        <v>296</v>
      </c>
      <c r="O20" s="3">
        <v>289</v>
      </c>
      <c r="P20" s="6">
        <f t="shared" si="2"/>
        <v>1898</v>
      </c>
      <c r="Q20" s="7">
        <f t="shared" si="3"/>
        <v>-0.10344827586206895</v>
      </c>
      <c r="R20" s="9" t="str">
        <f t="shared" si="4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230</v>
      </c>
      <c r="E21" s="3">
        <v>103</v>
      </c>
      <c r="F21" s="3">
        <v>35</v>
      </c>
      <c r="G21" s="3">
        <v>20</v>
      </c>
      <c r="H21" s="3">
        <v>17</v>
      </c>
      <c r="I21" s="3">
        <v>39</v>
      </c>
      <c r="J21" s="3">
        <v>140</v>
      </c>
      <c r="K21" s="3">
        <v>271</v>
      </c>
      <c r="L21" s="3">
        <v>285</v>
      </c>
      <c r="M21" s="3">
        <v>345</v>
      </c>
      <c r="N21" s="3">
        <v>258</v>
      </c>
      <c r="O21" s="10">
        <v>201</v>
      </c>
      <c r="P21" s="6">
        <f t="shared" si="2"/>
        <v>1944</v>
      </c>
      <c r="Q21" s="7">
        <f t="shared" si="3"/>
        <v>-8.1719414265470025E-2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188</v>
      </c>
      <c r="E22" s="3">
        <v>99</v>
      </c>
      <c r="F22" s="3">
        <v>28</v>
      </c>
      <c r="G22" s="3">
        <v>16</v>
      </c>
      <c r="H22" s="3">
        <v>35</v>
      </c>
      <c r="I22" s="3">
        <v>74</v>
      </c>
      <c r="J22" s="3">
        <v>95</v>
      </c>
      <c r="K22" s="3">
        <v>248</v>
      </c>
      <c r="L22" s="3">
        <v>326</v>
      </c>
      <c r="M22" s="3">
        <v>318</v>
      </c>
      <c r="N22" s="3">
        <v>349</v>
      </c>
      <c r="O22" s="10">
        <v>328</v>
      </c>
      <c r="P22" s="6">
        <f t="shared" si="2"/>
        <v>2104</v>
      </c>
      <c r="Q22" s="7">
        <f t="shared" si="3"/>
        <v>-6.1407652338214547E-3</v>
      </c>
      <c r="R22" s="9" t="str">
        <f t="shared" si="4"/>
        <v>Warmer than average</v>
      </c>
    </row>
    <row r="23" spans="1:18" x14ac:dyDescent="0.2">
      <c r="C23" s="4" t="s">
        <v>69</v>
      </c>
      <c r="D23" s="3">
        <v>175</v>
      </c>
      <c r="E23" s="3">
        <v>88</v>
      </c>
      <c r="F23" s="3">
        <v>31</v>
      </c>
      <c r="G23" s="3">
        <v>10</v>
      </c>
      <c r="H23" s="3">
        <v>31</v>
      </c>
      <c r="I23" s="3">
        <v>68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16" priority="9" stopIfTrue="1" operator="containsText" text="Colder">
      <formula>NOT(ISERROR(SEARCH("Colder",R1)))</formula>
    </cfRule>
  </conditionalFormatting>
  <conditionalFormatting sqref="D5:Q21">
    <cfRule type="expression" dxfId="115" priority="7" stopIfTrue="1">
      <formula>D$4&gt;D5</formula>
    </cfRule>
    <cfRule type="expression" dxfId="114" priority="8" stopIfTrue="1">
      <formula>D$4&lt;D5</formula>
    </cfRule>
  </conditionalFormatting>
  <conditionalFormatting sqref="R5:R21">
    <cfRule type="expression" dxfId="113" priority="5" stopIfTrue="1">
      <formula>R$4&gt;R5</formula>
    </cfRule>
    <cfRule type="expression" dxfId="112" priority="6" stopIfTrue="1">
      <formula>R$4&lt;R5</formula>
    </cfRule>
  </conditionalFormatting>
  <conditionalFormatting sqref="D22:Q23">
    <cfRule type="expression" dxfId="111" priority="3" stopIfTrue="1">
      <formula>D$4&gt;D22</formula>
    </cfRule>
    <cfRule type="expression" dxfId="110" priority="4" stopIfTrue="1">
      <formula>D$4&lt;D22</formula>
    </cfRule>
  </conditionalFormatting>
  <conditionalFormatting sqref="R22:R23">
    <cfRule type="expression" dxfId="109" priority="1" stopIfTrue="1">
      <formula>R$4&gt;R22</formula>
    </cfRule>
    <cfRule type="expression" dxfId="108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L4" sqref="L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57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244</v>
      </c>
      <c r="E4" s="3">
        <v>177</v>
      </c>
      <c r="F4" s="3">
        <v>105</v>
      </c>
      <c r="G4" s="3">
        <v>60</v>
      </c>
      <c r="H4" s="3">
        <v>62</v>
      </c>
      <c r="I4" s="3">
        <v>96</v>
      </c>
      <c r="J4" s="3">
        <v>184</v>
      </c>
      <c r="K4" s="3">
        <v>270</v>
      </c>
      <c r="L4" s="3">
        <v>354</v>
      </c>
      <c r="M4" s="3">
        <v>349</v>
      </c>
      <c r="N4" s="3">
        <v>312</v>
      </c>
      <c r="O4" s="3">
        <v>301</v>
      </c>
      <c r="P4" s="6">
        <f>SUM(D4:O4)</f>
        <v>2514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281</v>
      </c>
      <c r="E5" s="3">
        <v>183</v>
      </c>
      <c r="F5" s="3">
        <v>128</v>
      </c>
      <c r="G5" s="3">
        <v>92</v>
      </c>
      <c r="H5" s="3">
        <v>64</v>
      </c>
      <c r="I5" s="3">
        <v>97</v>
      </c>
      <c r="J5" s="3">
        <v>196</v>
      </c>
      <c r="K5" s="3">
        <v>294</v>
      </c>
      <c r="L5" s="3">
        <v>339</v>
      </c>
      <c r="M5" s="3">
        <v>382</v>
      </c>
      <c r="N5" s="3">
        <v>356</v>
      </c>
      <c r="O5" s="3">
        <v>376</v>
      </c>
      <c r="P5" s="6">
        <f t="shared" ref="P5:P22" si="2">SUM(D5:O5)</f>
        <v>2788</v>
      </c>
      <c r="Q5" s="7">
        <f>(P5/$P$4)-1</f>
        <v>0.10898965791567217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271</v>
      </c>
      <c r="E6" s="3">
        <v>162</v>
      </c>
      <c r="F6" s="3">
        <v>121</v>
      </c>
      <c r="G6" s="3">
        <v>63</v>
      </c>
      <c r="H6" s="3">
        <v>56</v>
      </c>
      <c r="I6" s="3">
        <v>119</v>
      </c>
      <c r="J6" s="3">
        <v>109</v>
      </c>
      <c r="K6" s="3">
        <v>258</v>
      </c>
      <c r="L6" s="3">
        <v>369</v>
      </c>
      <c r="M6" s="3">
        <v>333</v>
      </c>
      <c r="N6" s="3">
        <v>307</v>
      </c>
      <c r="O6" s="3">
        <v>296</v>
      </c>
      <c r="P6" s="6">
        <f t="shared" si="2"/>
        <v>2464</v>
      </c>
      <c r="Q6" s="7">
        <f t="shared" ref="Q6:Q22" si="3">(P6/$P$4)-1</f>
        <v>-1.9888623707239428E-2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239</v>
      </c>
      <c r="E7" s="3">
        <v>158</v>
      </c>
      <c r="F7" s="3">
        <v>85</v>
      </c>
      <c r="G7" s="3">
        <v>68</v>
      </c>
      <c r="H7" s="3">
        <v>46</v>
      </c>
      <c r="I7" s="3">
        <v>88</v>
      </c>
      <c r="J7" s="3">
        <v>228</v>
      </c>
      <c r="K7" s="3">
        <v>238</v>
      </c>
      <c r="L7" s="3">
        <v>308</v>
      </c>
      <c r="M7" s="3">
        <v>342</v>
      </c>
      <c r="N7" s="3">
        <v>331</v>
      </c>
      <c r="O7" s="3">
        <v>274</v>
      </c>
      <c r="P7" s="6">
        <f t="shared" si="2"/>
        <v>2405</v>
      </c>
      <c r="Q7" s="7">
        <f t="shared" si="3"/>
        <v>-4.3357199681781977E-2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222</v>
      </c>
      <c r="E8" s="3">
        <v>162</v>
      </c>
      <c r="F8" s="3">
        <v>52</v>
      </c>
      <c r="G8" s="3">
        <v>29</v>
      </c>
      <c r="H8" s="3">
        <v>43</v>
      </c>
      <c r="I8" s="3">
        <v>103</v>
      </c>
      <c r="J8" s="3">
        <v>221</v>
      </c>
      <c r="K8" s="3">
        <v>249</v>
      </c>
      <c r="L8" s="3">
        <v>352</v>
      </c>
      <c r="M8" s="3">
        <v>356</v>
      </c>
      <c r="N8" s="3">
        <v>321</v>
      </c>
      <c r="O8" s="3">
        <v>305</v>
      </c>
      <c r="P8" s="6">
        <f t="shared" si="2"/>
        <v>2415</v>
      </c>
      <c r="Q8" s="7">
        <f t="shared" si="3"/>
        <v>-3.9379474940334114E-2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215</v>
      </c>
      <c r="E9" s="3">
        <v>152</v>
      </c>
      <c r="F9" s="3">
        <v>84</v>
      </c>
      <c r="G9" s="3">
        <v>74</v>
      </c>
      <c r="H9" s="3">
        <v>42</v>
      </c>
      <c r="I9" s="3">
        <v>90</v>
      </c>
      <c r="J9" s="3">
        <v>186</v>
      </c>
      <c r="K9" s="3">
        <v>253</v>
      </c>
      <c r="L9" s="3">
        <v>325</v>
      </c>
      <c r="M9" s="3">
        <v>302</v>
      </c>
      <c r="N9" s="3">
        <v>315</v>
      </c>
      <c r="O9" s="3">
        <v>292</v>
      </c>
      <c r="P9" s="6">
        <f t="shared" si="2"/>
        <v>2330</v>
      </c>
      <c r="Q9" s="7">
        <f t="shared" si="3"/>
        <v>-7.3190135242641174E-2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243</v>
      </c>
      <c r="E10" s="3">
        <v>195</v>
      </c>
      <c r="F10" s="3">
        <v>96</v>
      </c>
      <c r="G10" s="3">
        <v>63</v>
      </c>
      <c r="H10" s="3">
        <v>63</v>
      </c>
      <c r="I10" s="3">
        <v>84</v>
      </c>
      <c r="J10" s="3">
        <v>150</v>
      </c>
      <c r="K10" s="3">
        <v>298</v>
      </c>
      <c r="L10" s="3">
        <v>328</v>
      </c>
      <c r="M10" s="3">
        <v>336</v>
      </c>
      <c r="N10" s="3">
        <v>318</v>
      </c>
      <c r="O10" s="3">
        <v>381</v>
      </c>
      <c r="P10" s="6">
        <f t="shared" si="2"/>
        <v>2555</v>
      </c>
      <c r="Q10" s="7">
        <f t="shared" si="3"/>
        <v>1.6308671439936306E-2</v>
      </c>
      <c r="R10" s="9" t="str">
        <f t="shared" si="4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252</v>
      </c>
      <c r="E11" s="3">
        <v>203</v>
      </c>
      <c r="F11" s="3">
        <v>80</v>
      </c>
      <c r="G11" s="3">
        <v>34</v>
      </c>
      <c r="H11" s="3">
        <v>49</v>
      </c>
      <c r="I11" s="3">
        <v>57</v>
      </c>
      <c r="J11" s="3">
        <v>132</v>
      </c>
      <c r="K11" s="3">
        <v>240</v>
      </c>
      <c r="L11" s="3">
        <v>343</v>
      </c>
      <c r="M11" s="3">
        <v>308</v>
      </c>
      <c r="N11" s="3">
        <v>296</v>
      </c>
      <c r="O11" s="3">
        <v>269</v>
      </c>
      <c r="P11" s="6">
        <f t="shared" si="2"/>
        <v>2263</v>
      </c>
      <c r="Q11" s="7">
        <f t="shared" si="3"/>
        <v>-9.9840891010342103E-2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172</v>
      </c>
      <c r="E12" s="3">
        <v>185</v>
      </c>
      <c r="F12" s="3">
        <v>114</v>
      </c>
      <c r="G12" s="3">
        <v>57</v>
      </c>
      <c r="H12" s="3">
        <v>73</v>
      </c>
      <c r="I12" s="3">
        <v>118</v>
      </c>
      <c r="J12" s="3">
        <v>156</v>
      </c>
      <c r="K12" s="3">
        <v>254</v>
      </c>
      <c r="L12" s="3">
        <v>362</v>
      </c>
      <c r="M12" s="3">
        <v>342</v>
      </c>
      <c r="N12" s="3">
        <v>278</v>
      </c>
      <c r="O12" s="3">
        <v>340</v>
      </c>
      <c r="P12" s="6">
        <f t="shared" si="2"/>
        <v>2451</v>
      </c>
      <c r="Q12" s="7">
        <f t="shared" si="3"/>
        <v>-2.5059665871121739E-2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275</v>
      </c>
      <c r="E13" s="3">
        <v>154</v>
      </c>
      <c r="F13" s="3">
        <v>99</v>
      </c>
      <c r="G13" s="3">
        <v>55</v>
      </c>
      <c r="H13" s="3">
        <v>50</v>
      </c>
      <c r="I13" s="3">
        <v>98</v>
      </c>
      <c r="J13" s="3">
        <v>214</v>
      </c>
      <c r="K13" s="3">
        <v>286</v>
      </c>
      <c r="L13" s="3">
        <v>352</v>
      </c>
      <c r="M13" s="3">
        <v>370</v>
      </c>
      <c r="N13" s="3">
        <v>320</v>
      </c>
      <c r="O13" s="3">
        <v>276</v>
      </c>
      <c r="P13" s="6">
        <f t="shared" si="2"/>
        <v>2549</v>
      </c>
      <c r="Q13" s="7">
        <f t="shared" si="3"/>
        <v>1.3922036595067633E-2</v>
      </c>
      <c r="R13" s="9" t="str">
        <f t="shared" si="4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216</v>
      </c>
      <c r="E14" s="3">
        <v>175</v>
      </c>
      <c r="F14" s="3">
        <v>116</v>
      </c>
      <c r="G14" s="3">
        <v>43</v>
      </c>
      <c r="H14" s="3">
        <v>37</v>
      </c>
      <c r="I14" s="3">
        <v>87</v>
      </c>
      <c r="J14" s="3">
        <v>175</v>
      </c>
      <c r="K14" s="3">
        <v>255</v>
      </c>
      <c r="L14" s="3">
        <v>415</v>
      </c>
      <c r="M14" s="3">
        <v>415</v>
      </c>
      <c r="N14" s="3">
        <v>379</v>
      </c>
      <c r="O14" s="3">
        <v>305</v>
      </c>
      <c r="P14" s="6">
        <f t="shared" si="2"/>
        <v>2618</v>
      </c>
      <c r="Q14" s="7">
        <f t="shared" si="3"/>
        <v>4.1368337311058045E-2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227</v>
      </c>
      <c r="E15" s="3">
        <v>204</v>
      </c>
      <c r="F15" s="3">
        <v>91</v>
      </c>
      <c r="G15" s="3">
        <v>56</v>
      </c>
      <c r="H15" s="3">
        <v>71</v>
      </c>
      <c r="I15" s="3">
        <v>114</v>
      </c>
      <c r="J15" s="3">
        <v>204</v>
      </c>
      <c r="K15" s="3">
        <v>331</v>
      </c>
      <c r="L15" s="3">
        <v>483</v>
      </c>
      <c r="M15" s="3">
        <v>381</v>
      </c>
      <c r="N15" s="3">
        <v>302</v>
      </c>
      <c r="O15" s="3">
        <v>287</v>
      </c>
      <c r="P15" s="6">
        <f t="shared" si="2"/>
        <v>2751</v>
      </c>
      <c r="Q15" s="7">
        <f t="shared" si="3"/>
        <v>9.427207637231505E-2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170</v>
      </c>
      <c r="E16" s="3">
        <v>158</v>
      </c>
      <c r="F16" s="3">
        <v>108</v>
      </c>
      <c r="G16" s="3">
        <v>78</v>
      </c>
      <c r="H16" s="3">
        <v>84</v>
      </c>
      <c r="I16" s="3">
        <v>81</v>
      </c>
      <c r="J16" s="3">
        <v>152</v>
      </c>
      <c r="K16" s="3">
        <v>196</v>
      </c>
      <c r="L16" s="3">
        <v>346</v>
      </c>
      <c r="M16" s="3">
        <v>347</v>
      </c>
      <c r="N16" s="3">
        <v>286</v>
      </c>
      <c r="O16" s="3">
        <v>223</v>
      </c>
      <c r="P16" s="6">
        <f t="shared" si="2"/>
        <v>2229</v>
      </c>
      <c r="Q16" s="7">
        <f t="shared" si="3"/>
        <v>-0.11336515513126488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290</v>
      </c>
      <c r="E17" s="3">
        <v>220</v>
      </c>
      <c r="F17" s="3">
        <v>146</v>
      </c>
      <c r="G17" s="3">
        <v>80</v>
      </c>
      <c r="H17" s="3">
        <v>61</v>
      </c>
      <c r="I17" s="3">
        <v>114</v>
      </c>
      <c r="J17" s="3">
        <v>266</v>
      </c>
      <c r="K17" s="3">
        <v>289</v>
      </c>
      <c r="L17" s="3">
        <v>378</v>
      </c>
      <c r="M17" s="3">
        <v>374</v>
      </c>
      <c r="N17" s="3">
        <v>338</v>
      </c>
      <c r="O17" s="3">
        <v>400</v>
      </c>
      <c r="P17" s="6">
        <f t="shared" si="2"/>
        <v>2956</v>
      </c>
      <c r="Q17" s="7">
        <f t="shared" si="3"/>
        <v>0.1758154335719968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280</v>
      </c>
      <c r="E18" s="3">
        <v>190</v>
      </c>
      <c r="F18" s="3">
        <v>97</v>
      </c>
      <c r="G18" s="3">
        <v>33</v>
      </c>
      <c r="H18" s="3">
        <v>39</v>
      </c>
      <c r="I18" s="3">
        <v>109</v>
      </c>
      <c r="J18" s="3">
        <v>157</v>
      </c>
      <c r="K18" s="3">
        <v>290</v>
      </c>
      <c r="L18" s="3">
        <v>288</v>
      </c>
      <c r="M18" s="3">
        <v>336</v>
      </c>
      <c r="N18" s="3">
        <v>287</v>
      </c>
      <c r="O18" s="3">
        <v>262</v>
      </c>
      <c r="P18" s="6">
        <f t="shared" si="2"/>
        <v>2368</v>
      </c>
      <c r="Q18" s="7">
        <f t="shared" si="3"/>
        <v>-5.8074781225139205E-2</v>
      </c>
      <c r="R18" s="9" t="str">
        <f t="shared" si="4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216</v>
      </c>
      <c r="E19" s="3">
        <v>156</v>
      </c>
      <c r="F19" s="3">
        <v>66</v>
      </c>
      <c r="G19" s="3">
        <v>38</v>
      </c>
      <c r="H19" s="3">
        <v>83</v>
      </c>
      <c r="I19" s="3">
        <v>76</v>
      </c>
      <c r="J19" s="3">
        <v>148</v>
      </c>
      <c r="K19" s="3">
        <v>219</v>
      </c>
      <c r="L19" s="3">
        <v>368</v>
      </c>
      <c r="M19" s="3">
        <v>360</v>
      </c>
      <c r="N19" s="3">
        <v>317</v>
      </c>
      <c r="O19" s="3">
        <v>308</v>
      </c>
      <c r="P19" s="6">
        <f t="shared" si="2"/>
        <v>2355</v>
      </c>
      <c r="Q19" s="7">
        <f t="shared" si="3"/>
        <v>-6.3245823389021516E-2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235</v>
      </c>
      <c r="E20" s="3">
        <v>206</v>
      </c>
      <c r="F20" s="3">
        <v>119</v>
      </c>
      <c r="G20" s="3">
        <v>76</v>
      </c>
      <c r="H20" s="3">
        <v>51</v>
      </c>
      <c r="I20" s="3">
        <v>112</v>
      </c>
      <c r="J20" s="3">
        <v>183</v>
      </c>
      <c r="K20" s="3">
        <v>249</v>
      </c>
      <c r="L20" s="3">
        <v>274</v>
      </c>
      <c r="M20" s="3">
        <v>355</v>
      </c>
      <c r="N20" s="3">
        <v>358</v>
      </c>
      <c r="O20" s="3">
        <v>303</v>
      </c>
      <c r="P20" s="6">
        <f t="shared" si="2"/>
        <v>2521</v>
      </c>
      <c r="Q20" s="7">
        <f t="shared" si="3"/>
        <v>2.7844073190135266E-3</v>
      </c>
      <c r="R20" s="9" t="str">
        <f t="shared" si="4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287</v>
      </c>
      <c r="E21" s="3">
        <v>161</v>
      </c>
      <c r="F21" s="3">
        <v>101</v>
      </c>
      <c r="G21" s="3">
        <v>48</v>
      </c>
      <c r="H21" s="3">
        <v>54</v>
      </c>
      <c r="I21" s="3">
        <v>66</v>
      </c>
      <c r="J21" s="3">
        <v>184</v>
      </c>
      <c r="K21" s="3">
        <v>328</v>
      </c>
      <c r="L21" s="3">
        <v>299</v>
      </c>
      <c r="M21" s="3">
        <v>343</v>
      </c>
      <c r="N21" s="3">
        <v>284</v>
      </c>
      <c r="O21" s="10">
        <v>268</v>
      </c>
      <c r="P21" s="6">
        <f t="shared" si="2"/>
        <v>2423</v>
      </c>
      <c r="Q21" s="7">
        <f t="shared" si="3"/>
        <v>-3.6197295147175845E-2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226</v>
      </c>
      <c r="E22" s="3">
        <v>144</v>
      </c>
      <c r="F22" s="3">
        <v>79</v>
      </c>
      <c r="G22" s="3">
        <v>52</v>
      </c>
      <c r="H22" s="3">
        <v>52</v>
      </c>
      <c r="I22" s="3">
        <v>105</v>
      </c>
      <c r="J22" s="3">
        <v>147</v>
      </c>
      <c r="K22" s="3">
        <v>310</v>
      </c>
      <c r="L22" s="3">
        <v>332</v>
      </c>
      <c r="M22" s="3">
        <v>365</v>
      </c>
      <c r="N22" s="3">
        <v>355</v>
      </c>
      <c r="O22" s="10">
        <v>365</v>
      </c>
      <c r="P22" s="6">
        <f t="shared" si="2"/>
        <v>2532</v>
      </c>
      <c r="Q22" s="7">
        <f t="shared" si="3"/>
        <v>7.1599045346062429E-3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230</v>
      </c>
      <c r="E23" s="3">
        <v>140</v>
      </c>
      <c r="F23" s="3">
        <v>73</v>
      </c>
      <c r="G23" s="3">
        <v>33</v>
      </c>
      <c r="H23" s="3">
        <v>62</v>
      </c>
      <c r="I23" s="3">
        <v>113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107" priority="9" stopIfTrue="1" operator="containsText" text="Colder">
      <formula>NOT(ISERROR(SEARCH("Colder",R1)))</formula>
    </cfRule>
  </conditionalFormatting>
  <conditionalFormatting sqref="D5:Q21">
    <cfRule type="expression" dxfId="106" priority="7" stopIfTrue="1">
      <formula>D$4&gt;D5</formula>
    </cfRule>
    <cfRule type="expression" dxfId="105" priority="8" stopIfTrue="1">
      <formula>D$4&lt;D5</formula>
    </cfRule>
  </conditionalFormatting>
  <conditionalFormatting sqref="R5:R21">
    <cfRule type="expression" dxfId="104" priority="5" stopIfTrue="1">
      <formula>R$4&gt;R5</formula>
    </cfRule>
    <cfRule type="expression" dxfId="103" priority="6" stopIfTrue="1">
      <formula>R$4&lt;R5</formula>
    </cfRule>
  </conditionalFormatting>
  <conditionalFormatting sqref="D22:Q23">
    <cfRule type="expression" dxfId="102" priority="3" stopIfTrue="1">
      <formula>D$4&gt;D22</formula>
    </cfRule>
    <cfRule type="expression" dxfId="101" priority="4" stopIfTrue="1">
      <formula>D$4&lt;D22</formula>
    </cfRule>
  </conditionalFormatting>
  <conditionalFormatting sqref="R22:R23">
    <cfRule type="expression" dxfId="100" priority="1" stopIfTrue="1">
      <formula>R$4&gt;R22</formula>
    </cfRule>
    <cfRule type="expression" dxfId="99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R5:R21 Q5:Q2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O4" sqref="O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58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218</v>
      </c>
      <c r="E4" s="3">
        <v>143</v>
      </c>
      <c r="F4" s="3">
        <v>78</v>
      </c>
      <c r="G4" s="3">
        <v>43</v>
      </c>
      <c r="H4" s="3">
        <v>45</v>
      </c>
      <c r="I4" s="3">
        <v>77</v>
      </c>
      <c r="J4" s="3">
        <v>159</v>
      </c>
      <c r="K4" s="3">
        <v>261</v>
      </c>
      <c r="L4" s="3">
        <v>343</v>
      </c>
      <c r="M4" s="3">
        <v>342</v>
      </c>
      <c r="N4" s="3">
        <v>302</v>
      </c>
      <c r="O4" s="3">
        <v>285</v>
      </c>
      <c r="P4" s="6">
        <f>SUM(D4:O4)</f>
        <v>2296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">
        <v>40</v>
      </c>
      <c r="D5" s="3">
        <v>245</v>
      </c>
      <c r="E5" s="3">
        <v>154</v>
      </c>
      <c r="F5" s="3">
        <v>76</v>
      </c>
      <c r="G5" s="3">
        <v>62</v>
      </c>
      <c r="H5" s="3">
        <v>48</v>
      </c>
      <c r="I5" s="3">
        <v>63</v>
      </c>
      <c r="J5" s="3">
        <v>183</v>
      </c>
      <c r="K5" s="3">
        <v>276</v>
      </c>
      <c r="L5" s="3">
        <v>330</v>
      </c>
      <c r="M5" s="3">
        <v>393</v>
      </c>
      <c r="N5" s="3">
        <v>342</v>
      </c>
      <c r="O5" s="3">
        <v>351</v>
      </c>
      <c r="P5" s="6">
        <f t="shared" ref="P5:P22" si="1">SUM(D5:O5)</f>
        <v>2523</v>
      </c>
      <c r="Q5" s="7">
        <f>(P5/$P$4)-1</f>
        <v>9.8867595818815435E-2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">
        <v>41</v>
      </c>
      <c r="D6" s="3">
        <v>253</v>
      </c>
      <c r="E6" s="3">
        <v>140</v>
      </c>
      <c r="F6" s="3">
        <v>94</v>
      </c>
      <c r="G6" s="3">
        <v>41</v>
      </c>
      <c r="H6" s="3">
        <v>43</v>
      </c>
      <c r="I6" s="3">
        <v>90</v>
      </c>
      <c r="J6" s="3">
        <v>87</v>
      </c>
      <c r="K6" s="3">
        <v>242</v>
      </c>
      <c r="L6" s="3">
        <v>381</v>
      </c>
      <c r="M6" s="3">
        <v>345</v>
      </c>
      <c r="N6" s="3">
        <v>249</v>
      </c>
      <c r="O6" s="3">
        <v>271</v>
      </c>
      <c r="P6" s="6">
        <f t="shared" si="1"/>
        <v>2236</v>
      </c>
      <c r="Q6" s="7">
        <f t="shared" ref="Q6:Q22" si="2">(P6/$P$4)-1</f>
        <v>-2.6132404181184676E-2</v>
      </c>
      <c r="R6" s="9" t="str">
        <f t="shared" ref="R6:R22" si="3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">
        <v>42</v>
      </c>
      <c r="D7" s="3">
        <v>213</v>
      </c>
      <c r="E7" s="3">
        <v>135</v>
      </c>
      <c r="F7" s="3">
        <v>69</v>
      </c>
      <c r="G7" s="3">
        <v>59</v>
      </c>
      <c r="H7" s="3">
        <v>31</v>
      </c>
      <c r="I7" s="3">
        <v>77</v>
      </c>
      <c r="J7" s="3">
        <v>201</v>
      </c>
      <c r="K7" s="3">
        <v>244</v>
      </c>
      <c r="L7" s="3">
        <v>335</v>
      </c>
      <c r="M7" s="3">
        <v>340</v>
      </c>
      <c r="N7" s="3">
        <v>347</v>
      </c>
      <c r="O7" s="3">
        <v>268</v>
      </c>
      <c r="P7" s="6">
        <f t="shared" si="1"/>
        <v>2319</v>
      </c>
      <c r="Q7" s="7">
        <f t="shared" si="2"/>
        <v>1.0017421602787513E-2</v>
      </c>
      <c r="R7" s="9" t="str">
        <f t="shared" si="3"/>
        <v>Colder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">
        <v>43</v>
      </c>
      <c r="D8" s="3">
        <v>195</v>
      </c>
      <c r="E8" s="3">
        <v>123</v>
      </c>
      <c r="F8" s="3">
        <v>41</v>
      </c>
      <c r="G8" s="3">
        <v>23</v>
      </c>
      <c r="H8" s="3">
        <v>41</v>
      </c>
      <c r="I8" s="3">
        <v>86</v>
      </c>
      <c r="J8" s="3">
        <v>214</v>
      </c>
      <c r="K8" s="3">
        <v>246</v>
      </c>
      <c r="L8" s="3">
        <v>374</v>
      </c>
      <c r="M8" s="3">
        <v>321</v>
      </c>
      <c r="N8" s="3">
        <v>287</v>
      </c>
      <c r="O8" s="3">
        <v>291</v>
      </c>
      <c r="P8" s="6">
        <f t="shared" si="1"/>
        <v>2242</v>
      </c>
      <c r="Q8" s="7">
        <f t="shared" si="2"/>
        <v>-2.3519163763066175E-2</v>
      </c>
      <c r="R8" s="9" t="str">
        <f t="shared" si="3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">
        <v>44</v>
      </c>
      <c r="D9" s="3">
        <v>188</v>
      </c>
      <c r="E9" s="3">
        <v>140</v>
      </c>
      <c r="F9" s="3">
        <v>66</v>
      </c>
      <c r="G9" s="3">
        <v>53</v>
      </c>
      <c r="H9" s="3">
        <v>28</v>
      </c>
      <c r="I9" s="3">
        <v>76</v>
      </c>
      <c r="J9" s="3">
        <v>172</v>
      </c>
      <c r="K9" s="3">
        <v>244</v>
      </c>
      <c r="L9" s="3">
        <v>319</v>
      </c>
      <c r="M9" s="3">
        <v>290</v>
      </c>
      <c r="N9" s="3">
        <v>306</v>
      </c>
      <c r="O9" s="3">
        <v>265</v>
      </c>
      <c r="P9" s="6">
        <f t="shared" si="1"/>
        <v>2147</v>
      </c>
      <c r="Q9" s="7">
        <f t="shared" si="2"/>
        <v>-6.4895470383275256E-2</v>
      </c>
      <c r="R9" s="9" t="str">
        <f t="shared" si="3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">
        <v>45</v>
      </c>
      <c r="D10" s="3">
        <v>223</v>
      </c>
      <c r="E10" s="3">
        <v>152</v>
      </c>
      <c r="F10" s="3">
        <v>66</v>
      </c>
      <c r="G10" s="3">
        <v>38</v>
      </c>
      <c r="H10" s="3">
        <v>45</v>
      </c>
      <c r="I10" s="3">
        <v>69</v>
      </c>
      <c r="J10" s="3">
        <v>102</v>
      </c>
      <c r="K10" s="3">
        <v>288</v>
      </c>
      <c r="L10" s="3">
        <v>345</v>
      </c>
      <c r="M10" s="3">
        <v>358</v>
      </c>
      <c r="N10" s="3">
        <v>306</v>
      </c>
      <c r="O10" s="3">
        <v>353</v>
      </c>
      <c r="P10" s="6">
        <f t="shared" si="1"/>
        <v>2345</v>
      </c>
      <c r="Q10" s="7">
        <f t="shared" si="2"/>
        <v>2.1341463414634054E-2</v>
      </c>
      <c r="R10" s="9" t="str">
        <f t="shared" si="3"/>
        <v>Colder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">
        <v>46</v>
      </c>
      <c r="D11" s="3">
        <v>221</v>
      </c>
      <c r="E11" s="3">
        <v>147</v>
      </c>
      <c r="F11" s="3">
        <v>58</v>
      </c>
      <c r="G11" s="3">
        <v>26</v>
      </c>
      <c r="H11" s="3">
        <v>37</v>
      </c>
      <c r="I11" s="3">
        <v>34</v>
      </c>
      <c r="J11" s="3">
        <v>102</v>
      </c>
      <c r="K11" s="3">
        <v>225</v>
      </c>
      <c r="L11" s="3">
        <v>306</v>
      </c>
      <c r="M11" s="3">
        <v>274</v>
      </c>
      <c r="N11" s="3">
        <v>281</v>
      </c>
      <c r="O11" s="3">
        <v>264</v>
      </c>
      <c r="P11" s="6">
        <f t="shared" si="1"/>
        <v>1975</v>
      </c>
      <c r="Q11" s="7">
        <f t="shared" si="2"/>
        <v>-0.13980836236933802</v>
      </c>
      <c r="R11" s="9" t="str">
        <f t="shared" si="3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">
        <v>47</v>
      </c>
      <c r="D12" s="3">
        <v>161</v>
      </c>
      <c r="E12" s="3">
        <v>131</v>
      </c>
      <c r="F12" s="3">
        <v>66</v>
      </c>
      <c r="G12" s="3">
        <v>36</v>
      </c>
      <c r="H12" s="3">
        <v>49</v>
      </c>
      <c r="I12" s="3">
        <v>94</v>
      </c>
      <c r="J12" s="3">
        <v>168</v>
      </c>
      <c r="K12" s="3">
        <v>239</v>
      </c>
      <c r="L12" s="3">
        <v>341</v>
      </c>
      <c r="M12" s="3">
        <v>281</v>
      </c>
      <c r="N12" s="3">
        <v>310</v>
      </c>
      <c r="O12" s="3">
        <v>296</v>
      </c>
      <c r="P12" s="6">
        <f t="shared" si="1"/>
        <v>2172</v>
      </c>
      <c r="Q12" s="7">
        <f t="shared" si="2"/>
        <v>-5.4006968641114983E-2</v>
      </c>
      <c r="R12" s="9" t="str">
        <f t="shared" si="3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">
        <v>48</v>
      </c>
      <c r="D13" s="3">
        <v>241</v>
      </c>
      <c r="E13" s="3">
        <v>134</v>
      </c>
      <c r="F13" s="3">
        <v>78</v>
      </c>
      <c r="G13" s="3">
        <v>38</v>
      </c>
      <c r="H13" s="3">
        <v>27</v>
      </c>
      <c r="I13" s="3">
        <v>71</v>
      </c>
      <c r="J13" s="3">
        <v>202</v>
      </c>
      <c r="K13" s="3">
        <v>268</v>
      </c>
      <c r="L13" s="3">
        <v>378</v>
      </c>
      <c r="M13" s="3">
        <v>375</v>
      </c>
      <c r="N13" s="3">
        <v>314</v>
      </c>
      <c r="O13" s="3">
        <v>264</v>
      </c>
      <c r="P13" s="6">
        <f t="shared" si="1"/>
        <v>2390</v>
      </c>
      <c r="Q13" s="7">
        <f t="shared" si="2"/>
        <v>4.0940766550522589E-2</v>
      </c>
      <c r="R13" s="9" t="str">
        <f t="shared" si="3"/>
        <v>Colder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">
        <v>49</v>
      </c>
      <c r="D14" s="3">
        <v>188</v>
      </c>
      <c r="E14" s="3">
        <v>137</v>
      </c>
      <c r="F14" s="3">
        <v>81</v>
      </c>
      <c r="G14" s="3">
        <v>38</v>
      </c>
      <c r="H14" s="3">
        <v>32</v>
      </c>
      <c r="I14" s="3">
        <v>71</v>
      </c>
      <c r="J14" s="3">
        <v>138</v>
      </c>
      <c r="K14" s="3">
        <v>234</v>
      </c>
      <c r="L14" s="3">
        <v>408</v>
      </c>
      <c r="M14" s="3">
        <v>453</v>
      </c>
      <c r="N14" s="3">
        <v>368</v>
      </c>
      <c r="O14" s="3">
        <v>302</v>
      </c>
      <c r="P14" s="6">
        <f t="shared" si="1"/>
        <v>2450</v>
      </c>
      <c r="Q14" s="7">
        <f t="shared" si="2"/>
        <v>6.7073170731707377E-2</v>
      </c>
      <c r="R14" s="9" t="str">
        <f t="shared" si="3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">
        <v>50</v>
      </c>
      <c r="D15" s="3">
        <v>217</v>
      </c>
      <c r="E15" s="3">
        <v>184</v>
      </c>
      <c r="F15" s="3">
        <v>72</v>
      </c>
      <c r="G15" s="3">
        <v>34</v>
      </c>
      <c r="H15" s="3">
        <v>56</v>
      </c>
      <c r="I15" s="3">
        <v>75</v>
      </c>
      <c r="J15" s="3">
        <v>176</v>
      </c>
      <c r="K15" s="3">
        <v>326</v>
      </c>
      <c r="L15" s="3">
        <v>524</v>
      </c>
      <c r="M15" s="3">
        <v>379</v>
      </c>
      <c r="N15" s="3">
        <v>267</v>
      </c>
      <c r="O15" s="3">
        <v>284</v>
      </c>
      <c r="P15" s="6">
        <f t="shared" si="1"/>
        <v>2594</v>
      </c>
      <c r="Q15" s="7">
        <f t="shared" si="2"/>
        <v>0.12979094076655051</v>
      </c>
      <c r="R15" s="9" t="str">
        <f t="shared" si="3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">
        <v>51</v>
      </c>
      <c r="D16" s="3">
        <v>148</v>
      </c>
      <c r="E16" s="3">
        <v>126</v>
      </c>
      <c r="F16" s="3">
        <v>79</v>
      </c>
      <c r="G16" s="3">
        <v>58</v>
      </c>
      <c r="H16" s="3">
        <v>57</v>
      </c>
      <c r="I16" s="3">
        <v>58</v>
      </c>
      <c r="J16" s="3">
        <v>134</v>
      </c>
      <c r="K16" s="3">
        <v>211</v>
      </c>
      <c r="L16" s="3">
        <v>311</v>
      </c>
      <c r="M16" s="3">
        <v>340</v>
      </c>
      <c r="N16" s="3">
        <v>331</v>
      </c>
      <c r="O16" s="3">
        <v>247</v>
      </c>
      <c r="P16" s="6">
        <f t="shared" si="1"/>
        <v>2100</v>
      </c>
      <c r="Q16" s="7">
        <f t="shared" si="2"/>
        <v>-8.536585365853655E-2</v>
      </c>
      <c r="R16" s="9" t="str">
        <f t="shared" si="3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">
        <v>52</v>
      </c>
      <c r="D17" s="3">
        <v>271</v>
      </c>
      <c r="E17" s="3">
        <v>180</v>
      </c>
      <c r="F17" s="3">
        <v>95</v>
      </c>
      <c r="G17" s="3">
        <v>45</v>
      </c>
      <c r="H17" s="3">
        <v>43</v>
      </c>
      <c r="I17" s="3">
        <v>104</v>
      </c>
      <c r="J17" s="3">
        <v>220</v>
      </c>
      <c r="K17" s="3">
        <v>281</v>
      </c>
      <c r="L17" s="3">
        <v>346</v>
      </c>
      <c r="M17" s="3">
        <v>369</v>
      </c>
      <c r="N17" s="3">
        <v>341</v>
      </c>
      <c r="O17" s="3">
        <v>407</v>
      </c>
      <c r="P17" s="6">
        <f t="shared" si="1"/>
        <v>2702</v>
      </c>
      <c r="Q17" s="7">
        <f t="shared" si="2"/>
        <v>0.17682926829268286</v>
      </c>
      <c r="R17" s="9" t="str">
        <f t="shared" si="3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">
        <v>53</v>
      </c>
      <c r="D18" s="3">
        <v>259</v>
      </c>
      <c r="E18" s="3">
        <v>156</v>
      </c>
      <c r="F18" s="3">
        <v>78</v>
      </c>
      <c r="G18" s="3">
        <v>27</v>
      </c>
      <c r="H18" s="3">
        <v>37</v>
      </c>
      <c r="I18" s="3">
        <v>100</v>
      </c>
      <c r="J18" s="3">
        <v>121</v>
      </c>
      <c r="K18" s="3">
        <v>306</v>
      </c>
      <c r="L18" s="3">
        <v>281</v>
      </c>
      <c r="M18" s="3">
        <v>323</v>
      </c>
      <c r="N18" s="3">
        <v>266</v>
      </c>
      <c r="O18" s="3">
        <v>267</v>
      </c>
      <c r="P18" s="6">
        <f t="shared" si="1"/>
        <v>2221</v>
      </c>
      <c r="Q18" s="7">
        <f t="shared" si="2"/>
        <v>-3.2665505226480818E-2</v>
      </c>
      <c r="R18" s="9" t="str">
        <f t="shared" si="3"/>
        <v>Warmer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">
        <v>54</v>
      </c>
      <c r="D19" s="3">
        <v>176</v>
      </c>
      <c r="E19" s="3">
        <v>124</v>
      </c>
      <c r="F19" s="3">
        <v>56</v>
      </c>
      <c r="G19" s="3">
        <v>30</v>
      </c>
      <c r="H19" s="3">
        <v>59</v>
      </c>
      <c r="I19" s="3">
        <v>68</v>
      </c>
      <c r="J19" s="3">
        <v>132</v>
      </c>
      <c r="K19" s="3">
        <v>237</v>
      </c>
      <c r="L19" s="3">
        <v>321</v>
      </c>
      <c r="M19" s="3">
        <v>338</v>
      </c>
      <c r="N19" s="3">
        <v>315</v>
      </c>
      <c r="O19" s="3">
        <v>292</v>
      </c>
      <c r="P19" s="6">
        <f>SUM(D19:O19)</f>
        <v>2148</v>
      </c>
      <c r="Q19" s="7">
        <f t="shared" si="2"/>
        <v>-6.4459930313588876E-2</v>
      </c>
      <c r="R19" s="9" t="str">
        <f t="shared" si="3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">
        <v>55</v>
      </c>
      <c r="D20" s="3">
        <v>221</v>
      </c>
      <c r="E20" s="3">
        <v>162</v>
      </c>
      <c r="F20" s="3">
        <v>97</v>
      </c>
      <c r="G20" s="3">
        <v>59</v>
      </c>
      <c r="H20" s="3">
        <v>42</v>
      </c>
      <c r="I20" s="3">
        <v>123</v>
      </c>
      <c r="J20" s="3">
        <v>173</v>
      </c>
      <c r="K20" s="3">
        <v>197</v>
      </c>
      <c r="L20" s="3">
        <v>217</v>
      </c>
      <c r="M20" s="3">
        <v>317</v>
      </c>
      <c r="N20" s="3">
        <v>328</v>
      </c>
      <c r="O20" s="3">
        <v>299</v>
      </c>
      <c r="P20" s="6">
        <f t="shared" si="1"/>
        <v>2235</v>
      </c>
      <c r="Q20" s="7">
        <f t="shared" si="2"/>
        <v>-2.6567944250871056E-2</v>
      </c>
      <c r="R20" s="9" t="str">
        <f t="shared" si="3"/>
        <v>Warmer than average</v>
      </c>
    </row>
    <row r="21" spans="1:18" ht="16.7" customHeight="1" x14ac:dyDescent="0.2">
      <c r="A21" s="2" t="s">
        <v>18</v>
      </c>
      <c r="B21" s="2" t="s">
        <v>19</v>
      </c>
      <c r="C21" s="4" t="s">
        <v>56</v>
      </c>
      <c r="D21" s="3">
        <v>259</v>
      </c>
      <c r="E21" s="3">
        <v>137</v>
      </c>
      <c r="F21" s="3">
        <v>71</v>
      </c>
      <c r="G21" s="3">
        <v>36</v>
      </c>
      <c r="H21" s="3">
        <v>30</v>
      </c>
      <c r="I21" s="3">
        <v>48</v>
      </c>
      <c r="J21" s="3">
        <v>163</v>
      </c>
      <c r="K21" s="3">
        <v>327</v>
      </c>
      <c r="L21" s="3">
        <v>292</v>
      </c>
      <c r="M21" s="3">
        <v>368</v>
      </c>
      <c r="N21" s="3">
        <v>269</v>
      </c>
      <c r="O21" s="10">
        <v>234</v>
      </c>
      <c r="P21" s="6">
        <f t="shared" si="1"/>
        <v>2234</v>
      </c>
      <c r="Q21" s="7">
        <f t="shared" si="2"/>
        <v>-2.7003484320557436E-2</v>
      </c>
      <c r="R21" s="9" t="str">
        <f t="shared" si="3"/>
        <v>Warmer than average</v>
      </c>
    </row>
    <row r="22" spans="1:18" x14ac:dyDescent="0.2">
      <c r="C22" s="4" t="s">
        <v>68</v>
      </c>
      <c r="D22" s="3">
        <v>213</v>
      </c>
      <c r="E22" s="3">
        <v>117</v>
      </c>
      <c r="F22" s="3">
        <v>42</v>
      </c>
      <c r="G22" s="3">
        <v>39</v>
      </c>
      <c r="H22" s="3">
        <v>50</v>
      </c>
      <c r="I22" s="3">
        <v>82</v>
      </c>
      <c r="J22" s="3">
        <v>110</v>
      </c>
      <c r="K22" s="3">
        <v>280</v>
      </c>
      <c r="L22" s="3">
        <v>354</v>
      </c>
      <c r="M22" s="3">
        <v>335</v>
      </c>
      <c r="N22" s="3">
        <v>372</v>
      </c>
      <c r="O22" s="10">
        <v>346</v>
      </c>
      <c r="P22" s="6">
        <f t="shared" si="1"/>
        <v>2340</v>
      </c>
      <c r="Q22" s="7">
        <f t="shared" si="2"/>
        <v>1.9163763066202044E-2</v>
      </c>
      <c r="R22" s="9" t="str">
        <f t="shared" si="3"/>
        <v>Colder than average</v>
      </c>
    </row>
    <row r="23" spans="1:18" x14ac:dyDescent="0.2">
      <c r="C23" s="4" t="s">
        <v>69</v>
      </c>
      <c r="D23" s="3">
        <v>203</v>
      </c>
      <c r="E23" s="3">
        <v>118</v>
      </c>
      <c r="F23" s="3">
        <v>58</v>
      </c>
      <c r="G23" s="3">
        <v>27</v>
      </c>
      <c r="H23" s="3">
        <v>40</v>
      </c>
      <c r="I23" s="3">
        <v>92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98" priority="9" stopIfTrue="1" operator="containsText" text="Colder">
      <formula>NOT(ISERROR(SEARCH("Colder",R1)))</formula>
    </cfRule>
  </conditionalFormatting>
  <conditionalFormatting sqref="D5:Q21">
    <cfRule type="expression" dxfId="97" priority="7" stopIfTrue="1">
      <formula>D$4&gt;D5</formula>
    </cfRule>
    <cfRule type="expression" dxfId="96" priority="8" stopIfTrue="1">
      <formula>D$4&lt;D5</formula>
    </cfRule>
  </conditionalFormatting>
  <conditionalFormatting sqref="R5:R21">
    <cfRule type="expression" dxfId="95" priority="5" stopIfTrue="1">
      <formula>R$4&gt;R5</formula>
    </cfRule>
    <cfRule type="expression" dxfId="94" priority="6" stopIfTrue="1">
      <formula>R$4&lt;R5</formula>
    </cfRule>
  </conditionalFormatting>
  <conditionalFormatting sqref="D22:Q23">
    <cfRule type="expression" dxfId="93" priority="3" stopIfTrue="1">
      <formula>D$4&gt;D22</formula>
    </cfRule>
    <cfRule type="expression" dxfId="92" priority="4" stopIfTrue="1">
      <formula>D$4&lt;D22</formula>
    </cfRule>
  </conditionalFormatting>
  <conditionalFormatting sqref="R22:R23">
    <cfRule type="expression" dxfId="91" priority="1" stopIfTrue="1">
      <formula>R$4&gt;R22</formula>
    </cfRule>
    <cfRule type="expression" dxfId="90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R5:R21 Q5:Q21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showGridLines="0" topLeftCell="C1" zoomScale="120" zoomScaleNormal="120" workbookViewId="0">
      <selection activeCell="P4" sqref="P4"/>
    </sheetView>
  </sheetViews>
  <sheetFormatPr defaultRowHeight="12.75" x14ac:dyDescent="0.2"/>
  <cols>
    <col min="1" max="2" width="8.140625" hidden="1" customWidth="1"/>
    <col min="3" max="3" width="8.7109375" customWidth="1"/>
    <col min="4" max="4" width="5.5703125" customWidth="1"/>
    <col min="5" max="5" width="6.140625" customWidth="1"/>
    <col min="6" max="6" width="5.7109375" customWidth="1"/>
    <col min="7" max="7" width="5.42578125" customWidth="1"/>
    <col min="8" max="9" width="6" customWidth="1"/>
    <col min="10" max="10" width="5.7109375" customWidth="1"/>
    <col min="11" max="12" width="6.140625" customWidth="1"/>
    <col min="13" max="13" width="5.7109375" customWidth="1"/>
    <col min="14" max="15" width="5.85546875" customWidth="1"/>
    <col min="18" max="18" width="21" customWidth="1"/>
  </cols>
  <sheetData>
    <row r="1" spans="1:18" x14ac:dyDescent="0.2">
      <c r="C1" s="11" t="s">
        <v>59</v>
      </c>
    </row>
    <row r="3" spans="1:18" ht="25.5" x14ac:dyDescent="0.2">
      <c r="B3" s="1"/>
      <c r="C3" s="1" t="s">
        <v>0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20</v>
      </c>
      <c r="N3" s="1" t="s">
        <v>21</v>
      </c>
      <c r="O3" s="1" t="s">
        <v>22</v>
      </c>
      <c r="P3" s="5" t="s">
        <v>32</v>
      </c>
      <c r="Q3" s="5" t="s">
        <v>33</v>
      </c>
    </row>
    <row r="4" spans="1:18" ht="16.7" customHeight="1" x14ac:dyDescent="0.2">
      <c r="B4" s="2"/>
      <c r="C4" s="2" t="s">
        <v>1</v>
      </c>
      <c r="D4" s="3">
        <v>235</v>
      </c>
      <c r="E4" s="3">
        <v>183</v>
      </c>
      <c r="F4" s="3">
        <v>113</v>
      </c>
      <c r="G4" s="3">
        <v>73</v>
      </c>
      <c r="H4" s="3">
        <v>67</v>
      </c>
      <c r="I4" s="3">
        <v>96</v>
      </c>
      <c r="J4" s="3">
        <v>172</v>
      </c>
      <c r="K4" s="3">
        <v>250</v>
      </c>
      <c r="L4" s="3">
        <v>315</v>
      </c>
      <c r="M4" s="3">
        <v>319</v>
      </c>
      <c r="N4" s="3">
        <v>291</v>
      </c>
      <c r="O4" s="3">
        <v>291</v>
      </c>
      <c r="P4" s="6">
        <f>SUM(D4:O4)</f>
        <v>2405</v>
      </c>
      <c r="Q4" s="8">
        <v>0</v>
      </c>
    </row>
    <row r="5" spans="1:18" ht="16.7" customHeight="1" x14ac:dyDescent="0.2">
      <c r="A5" s="2" t="s">
        <v>2</v>
      </c>
      <c r="B5" s="2" t="str">
        <f t="shared" ref="B5:B20" si="0">A6</f>
        <v>2001</v>
      </c>
      <c r="C5" s="4" t="str">
        <f t="shared" ref="C5:C21" si="1">CONCATENATE(A5,"/",B5)</f>
        <v>2000/2001</v>
      </c>
      <c r="D5" s="3">
        <v>278</v>
      </c>
      <c r="E5" s="3">
        <v>187</v>
      </c>
      <c r="F5" s="3">
        <v>147</v>
      </c>
      <c r="G5" s="3">
        <v>91</v>
      </c>
      <c r="H5" s="3">
        <v>61</v>
      </c>
      <c r="I5" s="3">
        <v>86</v>
      </c>
      <c r="J5" s="3">
        <v>174</v>
      </c>
      <c r="K5" s="3">
        <v>278</v>
      </c>
      <c r="L5" s="3">
        <v>308</v>
      </c>
      <c r="M5" s="3">
        <v>352</v>
      </c>
      <c r="N5" s="3">
        <v>315</v>
      </c>
      <c r="O5" s="3">
        <v>335</v>
      </c>
      <c r="P5" s="6">
        <f t="shared" ref="P5:P22" si="2">SUM(D5:O5)</f>
        <v>2612</v>
      </c>
      <c r="Q5" s="7">
        <f>(P5/$P$4)-1</f>
        <v>8.6070686070686131E-2</v>
      </c>
      <c r="R5" s="9" t="str">
        <f>IF(Q5&gt;0,"Colder than average","Warmer than average")</f>
        <v>Colder than average</v>
      </c>
    </row>
    <row r="6" spans="1:18" ht="16.7" customHeight="1" x14ac:dyDescent="0.2">
      <c r="A6" s="2" t="s">
        <v>3</v>
      </c>
      <c r="B6" s="2" t="str">
        <f t="shared" si="0"/>
        <v>2002</v>
      </c>
      <c r="C6" s="4" t="str">
        <f t="shared" si="1"/>
        <v>2001/2002</v>
      </c>
      <c r="D6" s="3">
        <v>270</v>
      </c>
      <c r="E6" s="3">
        <v>164</v>
      </c>
      <c r="F6" s="3">
        <v>143</v>
      </c>
      <c r="G6" s="3">
        <v>94</v>
      </c>
      <c r="H6" s="3">
        <v>61</v>
      </c>
      <c r="I6" s="3">
        <v>111</v>
      </c>
      <c r="J6" s="3">
        <v>125</v>
      </c>
      <c r="K6" s="3">
        <v>243</v>
      </c>
      <c r="L6" s="3">
        <v>329</v>
      </c>
      <c r="M6" s="3">
        <v>272</v>
      </c>
      <c r="N6" s="3">
        <v>301</v>
      </c>
      <c r="O6" s="3">
        <v>283</v>
      </c>
      <c r="P6" s="6">
        <f t="shared" si="2"/>
        <v>2396</v>
      </c>
      <c r="Q6" s="7">
        <f t="shared" ref="Q6:Q22" si="3">(P6/$P$4)-1</f>
        <v>-3.7422037422036869E-3</v>
      </c>
      <c r="R6" s="9" t="str">
        <f t="shared" ref="R6:R22" si="4">IF(Q6&gt;0,"Colder than average","Warmer than average")</f>
        <v>Warmer than average</v>
      </c>
    </row>
    <row r="7" spans="1:18" ht="16.7" customHeight="1" x14ac:dyDescent="0.2">
      <c r="A7" s="2" t="s">
        <v>4</v>
      </c>
      <c r="B7" s="2" t="str">
        <f t="shared" si="0"/>
        <v>2003</v>
      </c>
      <c r="C7" s="4" t="str">
        <f t="shared" si="1"/>
        <v>2002/2003</v>
      </c>
      <c r="D7" s="3">
        <v>213</v>
      </c>
      <c r="E7" s="3">
        <v>169</v>
      </c>
      <c r="F7" s="3">
        <v>92</v>
      </c>
      <c r="G7" s="3">
        <v>95</v>
      </c>
      <c r="H7" s="3">
        <v>58</v>
      </c>
      <c r="I7" s="3">
        <v>82</v>
      </c>
      <c r="J7" s="3">
        <v>207</v>
      </c>
      <c r="K7" s="3">
        <v>212</v>
      </c>
      <c r="L7" s="3">
        <v>302</v>
      </c>
      <c r="M7" s="3">
        <v>327</v>
      </c>
      <c r="N7" s="3">
        <v>272</v>
      </c>
      <c r="O7" s="3">
        <v>257</v>
      </c>
      <c r="P7" s="6">
        <f t="shared" si="2"/>
        <v>2286</v>
      </c>
      <c r="Q7" s="7">
        <f t="shared" si="3"/>
        <v>-4.9480249480249427E-2</v>
      </c>
      <c r="R7" s="9" t="str">
        <f t="shared" si="4"/>
        <v>Warmer than average</v>
      </c>
    </row>
    <row r="8" spans="1:18" ht="16.7" customHeight="1" x14ac:dyDescent="0.2">
      <c r="A8" s="2" t="s">
        <v>5</v>
      </c>
      <c r="B8" s="2" t="str">
        <f t="shared" si="0"/>
        <v>2004</v>
      </c>
      <c r="C8" s="4" t="str">
        <f t="shared" si="1"/>
        <v>2003/2004</v>
      </c>
      <c r="D8" s="3">
        <v>178</v>
      </c>
      <c r="E8" s="3">
        <v>189</v>
      </c>
      <c r="F8" s="3">
        <v>72</v>
      </c>
      <c r="G8" s="3">
        <v>38</v>
      </c>
      <c r="H8" s="3">
        <v>48</v>
      </c>
      <c r="I8" s="3">
        <v>104</v>
      </c>
      <c r="J8" s="3">
        <v>215</v>
      </c>
      <c r="K8" s="3">
        <v>222</v>
      </c>
      <c r="L8" s="3">
        <v>312</v>
      </c>
      <c r="M8" s="3">
        <v>324</v>
      </c>
      <c r="N8" s="3">
        <v>309</v>
      </c>
      <c r="O8" s="3">
        <v>278</v>
      </c>
      <c r="P8" s="6">
        <f t="shared" si="2"/>
        <v>2289</v>
      </c>
      <c r="Q8" s="7">
        <f t="shared" si="3"/>
        <v>-4.8232848232848236E-2</v>
      </c>
      <c r="R8" s="9" t="str">
        <f t="shared" si="4"/>
        <v>Warmer than average</v>
      </c>
    </row>
    <row r="9" spans="1:18" ht="16.7" customHeight="1" x14ac:dyDescent="0.2">
      <c r="A9" s="2" t="s">
        <v>6</v>
      </c>
      <c r="B9" s="2" t="str">
        <f t="shared" si="0"/>
        <v>2005</v>
      </c>
      <c r="C9" s="4" t="str">
        <f t="shared" si="1"/>
        <v>2004/2005</v>
      </c>
      <c r="D9" s="3">
        <v>216</v>
      </c>
      <c r="E9" s="3">
        <v>169</v>
      </c>
      <c r="F9" s="3">
        <v>100</v>
      </c>
      <c r="G9" s="3">
        <v>82</v>
      </c>
      <c r="H9" s="3">
        <v>46</v>
      </c>
      <c r="I9" s="3">
        <v>104</v>
      </c>
      <c r="J9" s="3">
        <v>196</v>
      </c>
      <c r="K9" s="3">
        <v>235</v>
      </c>
      <c r="L9" s="3">
        <v>286</v>
      </c>
      <c r="M9" s="3">
        <v>303</v>
      </c>
      <c r="N9" s="3">
        <v>306</v>
      </c>
      <c r="O9" s="3">
        <v>276</v>
      </c>
      <c r="P9" s="6">
        <f t="shared" si="2"/>
        <v>2319</v>
      </c>
      <c r="Q9" s="7">
        <f t="shared" si="3"/>
        <v>-3.5758835758835761E-2</v>
      </c>
      <c r="R9" s="9" t="str">
        <f t="shared" si="4"/>
        <v>Warmer than average</v>
      </c>
    </row>
    <row r="10" spans="1:18" ht="16.7" customHeight="1" x14ac:dyDescent="0.2">
      <c r="A10" s="2" t="s">
        <v>7</v>
      </c>
      <c r="B10" s="2" t="str">
        <f t="shared" si="0"/>
        <v>2006</v>
      </c>
      <c r="C10" s="4" t="str">
        <f t="shared" si="1"/>
        <v>2005/2006</v>
      </c>
      <c r="D10" s="3">
        <v>238</v>
      </c>
      <c r="E10" s="3">
        <v>215</v>
      </c>
      <c r="F10" s="3">
        <v>112</v>
      </c>
      <c r="G10" s="3">
        <v>83</v>
      </c>
      <c r="H10" s="3">
        <v>67</v>
      </c>
      <c r="I10" s="3">
        <v>100</v>
      </c>
      <c r="J10" s="3">
        <v>143</v>
      </c>
      <c r="K10" s="3">
        <v>250</v>
      </c>
      <c r="L10" s="3">
        <v>272</v>
      </c>
      <c r="M10" s="3">
        <v>291</v>
      </c>
      <c r="N10" s="3">
        <v>272</v>
      </c>
      <c r="O10" s="3">
        <v>340</v>
      </c>
      <c r="P10" s="6">
        <f t="shared" si="2"/>
        <v>2383</v>
      </c>
      <c r="Q10" s="7">
        <f t="shared" si="3"/>
        <v>-9.1476091476091481E-3</v>
      </c>
      <c r="R10" s="9" t="str">
        <f t="shared" si="4"/>
        <v>Warmer than average</v>
      </c>
    </row>
    <row r="11" spans="1:18" ht="16.7" customHeight="1" x14ac:dyDescent="0.2">
      <c r="A11" s="2" t="s">
        <v>8</v>
      </c>
      <c r="B11" s="2" t="str">
        <f t="shared" si="0"/>
        <v>2007</v>
      </c>
      <c r="C11" s="4" t="str">
        <f t="shared" si="1"/>
        <v>2006/2007</v>
      </c>
      <c r="D11" s="3">
        <v>256</v>
      </c>
      <c r="E11" s="3">
        <v>198</v>
      </c>
      <c r="F11" s="3">
        <v>99</v>
      </c>
      <c r="G11" s="3">
        <v>43</v>
      </c>
      <c r="H11" s="3">
        <v>59</v>
      </c>
      <c r="I11" s="3">
        <v>49</v>
      </c>
      <c r="J11" s="3">
        <v>123</v>
      </c>
      <c r="K11" s="3">
        <v>233</v>
      </c>
      <c r="L11" s="3">
        <v>265</v>
      </c>
      <c r="M11" s="3">
        <v>299</v>
      </c>
      <c r="N11" s="3">
        <v>264</v>
      </c>
      <c r="O11" s="3">
        <v>278</v>
      </c>
      <c r="P11" s="6">
        <f t="shared" si="2"/>
        <v>2166</v>
      </c>
      <c r="Q11" s="7">
        <f t="shared" si="3"/>
        <v>-9.9376299376299326E-2</v>
      </c>
      <c r="R11" s="9" t="str">
        <f t="shared" si="4"/>
        <v>Warmer than average</v>
      </c>
    </row>
    <row r="12" spans="1:18" ht="16.7" customHeight="1" x14ac:dyDescent="0.2">
      <c r="A12" s="2" t="s">
        <v>9</v>
      </c>
      <c r="B12" s="2" t="str">
        <f t="shared" si="0"/>
        <v>2008</v>
      </c>
      <c r="C12" s="4" t="str">
        <f t="shared" si="1"/>
        <v>2007/2008</v>
      </c>
      <c r="D12" s="3">
        <v>176</v>
      </c>
      <c r="E12" s="3">
        <v>198</v>
      </c>
      <c r="F12" s="3">
        <v>112</v>
      </c>
      <c r="G12" s="3">
        <v>68</v>
      </c>
      <c r="H12" s="3">
        <v>74</v>
      </c>
      <c r="I12" s="3">
        <v>131</v>
      </c>
      <c r="J12" s="3">
        <v>132</v>
      </c>
      <c r="K12" s="3">
        <v>235</v>
      </c>
      <c r="L12" s="3">
        <v>294</v>
      </c>
      <c r="M12" s="3">
        <v>317</v>
      </c>
      <c r="N12" s="3">
        <v>278</v>
      </c>
      <c r="O12" s="3">
        <v>330</v>
      </c>
      <c r="P12" s="6">
        <f t="shared" si="2"/>
        <v>2345</v>
      </c>
      <c r="Q12" s="7">
        <f t="shared" si="3"/>
        <v>-2.4948024948024949E-2</v>
      </c>
      <c r="R12" s="9" t="str">
        <f t="shared" si="4"/>
        <v>Warmer than average</v>
      </c>
    </row>
    <row r="13" spans="1:18" ht="16.7" customHeight="1" x14ac:dyDescent="0.2">
      <c r="A13" s="2" t="s">
        <v>10</v>
      </c>
      <c r="B13" s="2" t="str">
        <f t="shared" si="0"/>
        <v>2009</v>
      </c>
      <c r="C13" s="4" t="str">
        <f t="shared" si="1"/>
        <v>2008/2009</v>
      </c>
      <c r="D13" s="3">
        <v>251</v>
      </c>
      <c r="E13" s="3">
        <v>132</v>
      </c>
      <c r="F13" s="3">
        <v>123</v>
      </c>
      <c r="G13" s="3">
        <v>68</v>
      </c>
      <c r="H13" s="3">
        <v>52</v>
      </c>
      <c r="I13" s="3">
        <v>109</v>
      </c>
      <c r="J13" s="3">
        <v>218</v>
      </c>
      <c r="K13" s="3">
        <v>259</v>
      </c>
      <c r="L13" s="3">
        <v>319</v>
      </c>
      <c r="M13" s="3">
        <v>311</v>
      </c>
      <c r="N13" s="3">
        <v>272</v>
      </c>
      <c r="O13" s="3">
        <v>283</v>
      </c>
      <c r="P13" s="6">
        <f t="shared" si="2"/>
        <v>2397</v>
      </c>
      <c r="Q13" s="7">
        <f t="shared" si="3"/>
        <v>-3.3264033264033266E-3</v>
      </c>
      <c r="R13" s="9" t="str">
        <f t="shared" si="4"/>
        <v>Warmer than average</v>
      </c>
    </row>
    <row r="14" spans="1:18" ht="16.7" customHeight="1" x14ac:dyDescent="0.2">
      <c r="A14" s="2" t="s">
        <v>11</v>
      </c>
      <c r="B14" s="2" t="str">
        <f t="shared" si="0"/>
        <v>2010</v>
      </c>
      <c r="C14" s="4" t="str">
        <f t="shared" si="1"/>
        <v>2009/2010</v>
      </c>
      <c r="D14" s="3">
        <v>203</v>
      </c>
      <c r="E14" s="3">
        <v>164</v>
      </c>
      <c r="F14" s="3">
        <v>107</v>
      </c>
      <c r="G14" s="3">
        <v>54</v>
      </c>
      <c r="H14" s="3">
        <v>55</v>
      </c>
      <c r="I14" s="3">
        <v>93</v>
      </c>
      <c r="J14" s="3">
        <v>169</v>
      </c>
      <c r="K14" s="3">
        <v>236</v>
      </c>
      <c r="L14" s="3">
        <v>329</v>
      </c>
      <c r="M14" s="3">
        <v>359</v>
      </c>
      <c r="N14" s="3">
        <v>340</v>
      </c>
      <c r="O14" s="3">
        <v>300</v>
      </c>
      <c r="P14" s="6">
        <f t="shared" si="2"/>
        <v>2409</v>
      </c>
      <c r="Q14" s="7">
        <f t="shared" si="3"/>
        <v>1.6632016632016633E-3</v>
      </c>
      <c r="R14" s="9" t="str">
        <f t="shared" si="4"/>
        <v>Colder than average</v>
      </c>
    </row>
    <row r="15" spans="1:18" ht="16.7" customHeight="1" x14ac:dyDescent="0.2">
      <c r="A15" s="2" t="s">
        <v>12</v>
      </c>
      <c r="B15" s="2" t="str">
        <f t="shared" si="0"/>
        <v>2011</v>
      </c>
      <c r="C15" s="4" t="str">
        <f t="shared" si="1"/>
        <v>2010/2011</v>
      </c>
      <c r="D15" s="3">
        <v>257</v>
      </c>
      <c r="E15" s="3">
        <v>204</v>
      </c>
      <c r="F15" s="3">
        <v>85</v>
      </c>
      <c r="G15" s="3">
        <v>69</v>
      </c>
      <c r="H15" s="3">
        <v>80</v>
      </c>
      <c r="I15" s="3">
        <v>103</v>
      </c>
      <c r="J15" s="3">
        <v>179</v>
      </c>
      <c r="K15" s="3">
        <v>316</v>
      </c>
      <c r="L15" s="3">
        <v>399</v>
      </c>
      <c r="M15" s="3">
        <v>337</v>
      </c>
      <c r="N15" s="3">
        <v>263</v>
      </c>
      <c r="O15" s="3">
        <v>284</v>
      </c>
      <c r="P15" s="6">
        <f t="shared" si="2"/>
        <v>2576</v>
      </c>
      <c r="Q15" s="7">
        <f t="shared" si="3"/>
        <v>7.1101871101871161E-2</v>
      </c>
      <c r="R15" s="9" t="str">
        <f t="shared" si="4"/>
        <v>Colder than average</v>
      </c>
    </row>
    <row r="16" spans="1:18" ht="16.7" customHeight="1" x14ac:dyDescent="0.2">
      <c r="A16" s="2" t="s">
        <v>13</v>
      </c>
      <c r="B16" s="2" t="str">
        <f t="shared" si="0"/>
        <v>2012</v>
      </c>
      <c r="C16" s="4" t="str">
        <f t="shared" si="1"/>
        <v>2011/2012</v>
      </c>
      <c r="D16" s="3">
        <v>169</v>
      </c>
      <c r="E16" s="3">
        <v>165</v>
      </c>
      <c r="F16" s="3">
        <v>133</v>
      </c>
      <c r="G16" s="3">
        <v>83</v>
      </c>
      <c r="H16" s="3">
        <v>88</v>
      </c>
      <c r="I16" s="3">
        <v>84</v>
      </c>
      <c r="J16" s="3">
        <v>167</v>
      </c>
      <c r="K16" s="3">
        <v>182</v>
      </c>
      <c r="L16" s="3">
        <v>328</v>
      </c>
      <c r="M16" s="3">
        <v>318</v>
      </c>
      <c r="N16" s="3">
        <v>252</v>
      </c>
      <c r="O16" s="3">
        <v>220</v>
      </c>
      <c r="P16" s="6">
        <f t="shared" si="2"/>
        <v>2189</v>
      </c>
      <c r="Q16" s="7">
        <f t="shared" si="3"/>
        <v>-8.9812889812889818E-2</v>
      </c>
      <c r="R16" s="9" t="str">
        <f t="shared" si="4"/>
        <v>Warmer than average</v>
      </c>
    </row>
    <row r="17" spans="1:18" ht="16.7" customHeight="1" x14ac:dyDescent="0.2">
      <c r="A17" s="2" t="s">
        <v>14</v>
      </c>
      <c r="B17" s="2" t="str">
        <f t="shared" si="0"/>
        <v>2013</v>
      </c>
      <c r="C17" s="4" t="str">
        <f t="shared" si="1"/>
        <v>2012/2013</v>
      </c>
      <c r="D17" s="3">
        <v>270</v>
      </c>
      <c r="E17" s="3">
        <v>208</v>
      </c>
      <c r="F17" s="3">
        <v>135</v>
      </c>
      <c r="G17" s="3">
        <v>102</v>
      </c>
      <c r="H17" s="3">
        <v>59</v>
      </c>
      <c r="I17" s="3">
        <v>137</v>
      </c>
      <c r="J17" s="3">
        <v>241</v>
      </c>
      <c r="K17" s="3">
        <v>268</v>
      </c>
      <c r="L17" s="3">
        <v>341</v>
      </c>
      <c r="M17" s="3">
        <v>316</v>
      </c>
      <c r="N17" s="3">
        <v>302</v>
      </c>
      <c r="O17" s="3">
        <v>347</v>
      </c>
      <c r="P17" s="6">
        <f t="shared" si="2"/>
        <v>2726</v>
      </c>
      <c r="Q17" s="7">
        <f t="shared" si="3"/>
        <v>0.13347193347193342</v>
      </c>
      <c r="R17" s="9" t="str">
        <f t="shared" si="4"/>
        <v>Colder than average</v>
      </c>
    </row>
    <row r="18" spans="1:18" ht="16.7" customHeight="1" x14ac:dyDescent="0.2">
      <c r="A18" s="2" t="s">
        <v>15</v>
      </c>
      <c r="B18" s="2" t="str">
        <f t="shared" si="0"/>
        <v>2014</v>
      </c>
      <c r="C18" s="4" t="str">
        <f t="shared" si="1"/>
        <v>2013/2014</v>
      </c>
      <c r="D18" s="3">
        <v>298</v>
      </c>
      <c r="E18" s="3">
        <v>220</v>
      </c>
      <c r="F18" s="3">
        <v>112</v>
      </c>
      <c r="G18" s="3">
        <v>48</v>
      </c>
      <c r="H18" s="3">
        <v>63</v>
      </c>
      <c r="I18" s="3">
        <v>119</v>
      </c>
      <c r="J18" s="3">
        <v>156</v>
      </c>
      <c r="K18" s="3">
        <v>274</v>
      </c>
      <c r="L18" s="3">
        <v>272</v>
      </c>
      <c r="M18" s="3">
        <v>307</v>
      </c>
      <c r="N18" s="3">
        <v>285</v>
      </c>
      <c r="O18" s="3">
        <v>259</v>
      </c>
      <c r="P18" s="6">
        <f t="shared" si="2"/>
        <v>2413</v>
      </c>
      <c r="Q18" s="7">
        <f t="shared" si="3"/>
        <v>3.3264033264033266E-3</v>
      </c>
      <c r="R18" s="9" t="str">
        <f t="shared" si="4"/>
        <v>Colder than average</v>
      </c>
    </row>
    <row r="19" spans="1:18" ht="16.7" customHeight="1" x14ac:dyDescent="0.2">
      <c r="A19" s="2" t="s">
        <v>16</v>
      </c>
      <c r="B19" s="2" t="str">
        <f t="shared" si="0"/>
        <v>2015</v>
      </c>
      <c r="C19" s="4" t="str">
        <f t="shared" si="1"/>
        <v>2014/2015</v>
      </c>
      <c r="D19" s="3">
        <v>205</v>
      </c>
      <c r="E19" s="3">
        <v>171</v>
      </c>
      <c r="F19" s="3">
        <v>73</v>
      </c>
      <c r="G19" s="3">
        <v>42</v>
      </c>
      <c r="H19" s="3">
        <v>81</v>
      </c>
      <c r="I19" s="3">
        <v>74</v>
      </c>
      <c r="J19" s="3">
        <v>172</v>
      </c>
      <c r="K19" s="3">
        <v>222</v>
      </c>
      <c r="L19" s="3">
        <v>319</v>
      </c>
      <c r="M19" s="3">
        <v>334</v>
      </c>
      <c r="N19" s="3">
        <v>289</v>
      </c>
      <c r="O19" s="3">
        <v>312</v>
      </c>
      <c r="P19" s="6">
        <f t="shared" si="2"/>
        <v>2294</v>
      </c>
      <c r="Q19" s="7">
        <f t="shared" si="3"/>
        <v>-4.6153846153846101E-2</v>
      </c>
      <c r="R19" s="9" t="str">
        <f t="shared" si="4"/>
        <v>Warmer than average</v>
      </c>
    </row>
    <row r="20" spans="1:18" ht="16.7" customHeight="1" x14ac:dyDescent="0.2">
      <c r="A20" s="2" t="s">
        <v>17</v>
      </c>
      <c r="B20" s="2" t="str">
        <f t="shared" si="0"/>
        <v>2016</v>
      </c>
      <c r="C20" s="4" t="str">
        <f t="shared" si="1"/>
        <v>2015/2016</v>
      </c>
      <c r="D20" s="3">
        <v>256</v>
      </c>
      <c r="E20" s="3">
        <v>228</v>
      </c>
      <c r="F20" s="3">
        <v>149</v>
      </c>
      <c r="G20" s="3">
        <v>103</v>
      </c>
      <c r="H20" s="3">
        <v>80</v>
      </c>
      <c r="I20" s="3">
        <v>115</v>
      </c>
      <c r="J20" s="3">
        <v>141</v>
      </c>
      <c r="K20" s="3">
        <v>230</v>
      </c>
      <c r="L20" s="3">
        <v>261</v>
      </c>
      <c r="M20" s="3">
        <v>320</v>
      </c>
      <c r="N20" s="3">
        <v>325</v>
      </c>
      <c r="O20" s="3">
        <v>303</v>
      </c>
      <c r="P20" s="6">
        <f t="shared" si="2"/>
        <v>2511</v>
      </c>
      <c r="Q20" s="7">
        <f t="shared" si="3"/>
        <v>4.4074844074843966E-2</v>
      </c>
      <c r="R20" s="9" t="str">
        <f t="shared" si="4"/>
        <v>Colder than average</v>
      </c>
    </row>
    <row r="21" spans="1:18" ht="16.7" customHeight="1" x14ac:dyDescent="0.2">
      <c r="A21" s="2" t="s">
        <v>18</v>
      </c>
      <c r="B21" s="2" t="s">
        <v>19</v>
      </c>
      <c r="C21" s="4" t="str">
        <f t="shared" si="1"/>
        <v>2016/2017</v>
      </c>
      <c r="D21" s="3">
        <v>272</v>
      </c>
      <c r="E21" s="3">
        <v>186</v>
      </c>
      <c r="F21" s="3">
        <v>96</v>
      </c>
      <c r="G21" s="3">
        <v>72</v>
      </c>
      <c r="H21" s="3">
        <v>69</v>
      </c>
      <c r="I21" s="3">
        <v>79</v>
      </c>
      <c r="J21" s="3">
        <v>158</v>
      </c>
      <c r="K21" s="3">
        <v>280</v>
      </c>
      <c r="L21" s="3">
        <v>238</v>
      </c>
      <c r="M21" s="3">
        <v>279</v>
      </c>
      <c r="N21" s="3">
        <v>259</v>
      </c>
      <c r="O21" s="10">
        <v>272</v>
      </c>
      <c r="P21" s="6">
        <f t="shared" si="2"/>
        <v>2260</v>
      </c>
      <c r="Q21" s="7">
        <f t="shared" si="3"/>
        <v>-6.0291060291060239E-2</v>
      </c>
      <c r="R21" s="9" t="str">
        <f t="shared" si="4"/>
        <v>Warmer than average</v>
      </c>
    </row>
    <row r="22" spans="1:18" x14ac:dyDescent="0.2">
      <c r="C22" s="4" t="s">
        <v>68</v>
      </c>
      <c r="D22" s="3">
        <v>238</v>
      </c>
      <c r="E22" s="3">
        <v>138</v>
      </c>
      <c r="F22" s="3">
        <v>92</v>
      </c>
      <c r="G22" s="3">
        <v>80</v>
      </c>
      <c r="H22" s="3">
        <v>69</v>
      </c>
      <c r="I22" s="3">
        <v>94</v>
      </c>
      <c r="J22" s="3">
        <v>159</v>
      </c>
      <c r="K22" s="3">
        <v>286</v>
      </c>
      <c r="L22" s="3">
        <v>325</v>
      </c>
      <c r="M22" s="3">
        <v>340</v>
      </c>
      <c r="N22" s="3">
        <v>330</v>
      </c>
      <c r="O22" s="10">
        <v>337</v>
      </c>
      <c r="P22" s="6">
        <f t="shared" si="2"/>
        <v>2488</v>
      </c>
      <c r="Q22" s="7">
        <f t="shared" si="3"/>
        <v>3.4511434511434569E-2</v>
      </c>
      <c r="R22" s="9" t="str">
        <f t="shared" si="4"/>
        <v>Colder than average</v>
      </c>
    </row>
    <row r="23" spans="1:18" x14ac:dyDescent="0.2">
      <c r="C23" s="4" t="s">
        <v>69</v>
      </c>
      <c r="D23" s="3">
        <v>235</v>
      </c>
      <c r="E23" s="3">
        <v>165</v>
      </c>
      <c r="F23" s="3">
        <v>88</v>
      </c>
      <c r="G23" s="3">
        <v>56</v>
      </c>
      <c r="H23" s="3">
        <v>82</v>
      </c>
      <c r="I23" s="3">
        <v>144</v>
      </c>
      <c r="J23" s="3"/>
      <c r="K23" s="3"/>
      <c r="L23" s="3"/>
      <c r="M23" s="3"/>
      <c r="N23" s="3"/>
      <c r="O23" s="10"/>
      <c r="P23" s="6"/>
      <c r="Q23" s="7"/>
      <c r="R23" s="9"/>
    </row>
  </sheetData>
  <conditionalFormatting sqref="R1:R4 R24:R65536">
    <cfRule type="containsText" dxfId="89" priority="9" stopIfTrue="1" operator="containsText" text="Colder">
      <formula>NOT(ISERROR(SEARCH("Colder",R1)))</formula>
    </cfRule>
  </conditionalFormatting>
  <conditionalFormatting sqref="D5:Q21">
    <cfRule type="expression" dxfId="88" priority="7" stopIfTrue="1">
      <formula>D$4&gt;D5</formula>
    </cfRule>
    <cfRule type="expression" dxfId="87" priority="8" stopIfTrue="1">
      <formula>D$4&lt;D5</formula>
    </cfRule>
  </conditionalFormatting>
  <conditionalFormatting sqref="R5:R21">
    <cfRule type="expression" dxfId="86" priority="5" stopIfTrue="1">
      <formula>R$4&gt;R5</formula>
    </cfRule>
    <cfRule type="expression" dxfId="85" priority="6" stopIfTrue="1">
      <formula>R$4&lt;R5</formula>
    </cfRule>
  </conditionalFormatting>
  <conditionalFormatting sqref="D22:Q23">
    <cfRule type="expression" dxfId="84" priority="3" stopIfTrue="1">
      <formula>D$4&gt;D22</formula>
    </cfRule>
    <cfRule type="expression" dxfId="83" priority="4" stopIfTrue="1">
      <formula>D$4&lt;D22</formula>
    </cfRule>
  </conditionalFormatting>
  <conditionalFormatting sqref="R22:R23">
    <cfRule type="expression" dxfId="82" priority="1" stopIfTrue="1">
      <formula>R$4&gt;R22</formula>
    </cfRule>
    <cfRule type="expression" dxfId="81" priority="2" stopIfTrue="1">
      <formula>R$4&lt;R22</formula>
    </cfRule>
  </conditionalFormatting>
  <pageMargins left="0.75" right="0.75" top="1" bottom="1" header="0.5" footer="0.5"/>
  <pageSetup paperSize="9" orientation="portrait" r:id="rId1"/>
  <ignoredErrors>
    <ignoredError sqref="Q5:R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DD regions map</vt:lpstr>
      <vt:lpstr>Borders</vt:lpstr>
      <vt:lpstr>East Anglia</vt:lpstr>
      <vt:lpstr>East Pennines</vt:lpstr>
      <vt:lpstr>East Scotland</vt:lpstr>
      <vt:lpstr>Midland</vt:lpstr>
      <vt:lpstr>North East Scotland</vt:lpstr>
      <vt:lpstr>North Eastern</vt:lpstr>
      <vt:lpstr>North West Scotland</vt:lpstr>
      <vt:lpstr>North Western</vt:lpstr>
      <vt:lpstr>Severn Valley</vt:lpstr>
      <vt:lpstr>South Eastern</vt:lpstr>
      <vt:lpstr>South Western</vt:lpstr>
      <vt:lpstr>Southern</vt:lpstr>
      <vt:lpstr>Thames Valley</vt:lpstr>
      <vt:lpstr>Wales</vt:lpstr>
      <vt:lpstr>West Pennines</vt:lpstr>
      <vt:lpstr>West Scotland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Wendi Wheeler</dc:creator>
  <cp:lastModifiedBy>Wheeler Wendi</cp:lastModifiedBy>
  <dcterms:created xsi:type="dcterms:W3CDTF">2017-03-07T17:53:09Z</dcterms:created>
  <dcterms:modified xsi:type="dcterms:W3CDTF">2018-10-25T14:23:45Z</dcterms:modified>
</cp:coreProperties>
</file>