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networkrail-my.sharepoint.com/personal/nsdquinc_networkrail_co_uk/Documents/TA ES/Safety Central/"/>
    </mc:Choice>
  </mc:AlternateContent>
  <xr:revisionPtr revIDLastSave="0" documentId="8_{F0C92E63-4DA3-40D7-9C5B-D3F8C15E55B6}" xr6:coauthVersionLast="46" xr6:coauthVersionMax="47" xr10:uidLastSave="{00000000-0000-0000-0000-000000000000}"/>
  <bookViews>
    <workbookView xWindow="-110" yWindow="-110" windowWidth="19420" windowHeight="10420" xr2:uid="{00000000-000D-0000-FFFF-FFFF00000000}"/>
  </bookViews>
  <sheets>
    <sheet name="Summary" sheetId="1" r:id="rId1"/>
    <sheet name="Emissions Forecast" sheetId="15" r:id="rId2"/>
    <sheet name="Carbon Prices" sheetId="14" r:id="rId3"/>
    <sheet name="Inflation" sheetId="7" r:id="rId4"/>
    <sheet name="Discount Rates" sheetId="18" r:id="rId5"/>
    <sheet name="Cost of Emissions" sheetId="11" r:id="rId6"/>
    <sheet name="Charts" sheetId="16" r:id="rId7"/>
  </sheets>
  <definedNames>
    <definedName name="_xlnm._FilterDatabase" localSheetId="1" hidden="1">'Emissions Forecast'!$A$13:$CF$29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8" l="1"/>
  <c r="D19" i="18"/>
  <c r="E19" i="18"/>
  <c r="F19" i="18"/>
  <c r="G19" i="18"/>
  <c r="H19" i="18"/>
  <c r="I19" i="18"/>
  <c r="J19" i="18"/>
  <c r="K19" i="18"/>
  <c r="L19" i="18"/>
  <c r="M19" i="18"/>
  <c r="N19" i="18"/>
  <c r="O19" i="18"/>
  <c r="P19" i="18"/>
  <c r="Q19" i="18"/>
  <c r="R19" i="18"/>
  <c r="S19" i="18"/>
  <c r="T19" i="18"/>
  <c r="U19" i="18"/>
  <c r="V19" i="18"/>
  <c r="W19" i="18"/>
  <c r="X19" i="18"/>
  <c r="Y19" i="18"/>
  <c r="Z19" i="18"/>
  <c r="AA19" i="18"/>
  <c r="AB19" i="18"/>
  <c r="AC19" i="18"/>
  <c r="AD19" i="18"/>
  <c r="AE19" i="18"/>
  <c r="AF19" i="18"/>
  <c r="AG19" i="18"/>
  <c r="AH19" i="18"/>
  <c r="AI19" i="18"/>
  <c r="AJ19" i="18"/>
  <c r="AK19" i="18"/>
  <c r="AL19" i="18"/>
  <c r="AM19" i="18"/>
  <c r="AN19" i="18"/>
  <c r="AO19" i="18"/>
  <c r="AP19" i="18"/>
  <c r="AQ19" i="18"/>
  <c r="AR19" i="18"/>
  <c r="AS19" i="18"/>
  <c r="AT19" i="18"/>
  <c r="AU19" i="18"/>
  <c r="AV19" i="18"/>
  <c r="AW19" i="18"/>
  <c r="AX19" i="18"/>
  <c r="AY19" i="18"/>
  <c r="AZ19" i="18"/>
  <c r="BA19" i="18"/>
  <c r="BB19" i="18"/>
  <c r="BC19" i="18"/>
  <c r="BD19" i="18"/>
  <c r="BE19" i="18"/>
  <c r="BF19" i="18"/>
  <c r="BG19" i="18"/>
  <c r="BH19" i="18"/>
  <c r="BI19" i="18"/>
  <c r="BJ19" i="18"/>
  <c r="BK19" i="18"/>
  <c r="BL19" i="18"/>
  <c r="BM19" i="18"/>
  <c r="BN19" i="18"/>
  <c r="BO19" i="18"/>
  <c r="BP19" i="18"/>
  <c r="BQ19" i="18"/>
  <c r="BR19" i="18"/>
  <c r="BS19" i="18"/>
  <c r="BT19" i="18"/>
  <c r="BU19" i="18"/>
  <c r="BV19" i="18"/>
  <c r="BW19" i="18"/>
  <c r="BX19" i="18"/>
  <c r="BY19" i="18"/>
  <c r="BZ19" i="18"/>
  <c r="CA19" i="18"/>
  <c r="CB19" i="18"/>
  <c r="CC19" i="18"/>
  <c r="CD19" i="18"/>
  <c r="B19" i="18"/>
  <c r="C18" i="18"/>
  <c r="D18" i="18"/>
  <c r="E18" i="18"/>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AF18" i="18"/>
  <c r="AG18" i="18"/>
  <c r="AH18" i="18"/>
  <c r="AI18" i="18"/>
  <c r="AJ18" i="18"/>
  <c r="AK18" i="18"/>
  <c r="AL18" i="18"/>
  <c r="AM18" i="18"/>
  <c r="AN18" i="18"/>
  <c r="AO18" i="18"/>
  <c r="AP18" i="18"/>
  <c r="AQ18" i="18"/>
  <c r="AR18" i="18"/>
  <c r="AS18" i="18"/>
  <c r="AT18" i="18"/>
  <c r="AU18" i="18"/>
  <c r="AV18" i="18"/>
  <c r="AW18" i="18"/>
  <c r="AX18" i="18"/>
  <c r="AY18" i="18"/>
  <c r="AZ18" i="18"/>
  <c r="BA18" i="18"/>
  <c r="BB18" i="18"/>
  <c r="BC18" i="18"/>
  <c r="BD18" i="18"/>
  <c r="BE18" i="18"/>
  <c r="BF18" i="18"/>
  <c r="BG18" i="18"/>
  <c r="BH18" i="18"/>
  <c r="BI18" i="18"/>
  <c r="BJ18" i="18"/>
  <c r="BK18" i="18"/>
  <c r="BL18" i="18"/>
  <c r="BM18" i="18"/>
  <c r="BN18" i="18"/>
  <c r="BO18" i="18"/>
  <c r="BP18" i="18"/>
  <c r="BQ18" i="18"/>
  <c r="BR18" i="18"/>
  <c r="BS18" i="18"/>
  <c r="BT18" i="18"/>
  <c r="BU18" i="18"/>
  <c r="BV18" i="18"/>
  <c r="BW18" i="18"/>
  <c r="BX18" i="18"/>
  <c r="BY18" i="18"/>
  <c r="BZ18" i="18"/>
  <c r="CA18" i="18"/>
  <c r="CB18" i="18"/>
  <c r="CC18" i="18"/>
  <c r="CD18" i="18"/>
  <c r="B18" i="18"/>
  <c r="C16" i="18"/>
  <c r="D16" i="18"/>
  <c r="E16" i="18"/>
  <c r="F16" i="18"/>
  <c r="G16" i="18"/>
  <c r="H16" i="18"/>
  <c r="I16" i="18"/>
  <c r="J16" i="18"/>
  <c r="K16" i="18"/>
  <c r="L16" i="18"/>
  <c r="M16" i="18"/>
  <c r="N16" i="18"/>
  <c r="O16" i="18"/>
  <c r="P16" i="18"/>
  <c r="Q16" i="18"/>
  <c r="R16" i="18"/>
  <c r="S16" i="18"/>
  <c r="T16" i="18"/>
  <c r="U16" i="18"/>
  <c r="V16" i="18"/>
  <c r="W16" i="18"/>
  <c r="X16" i="18"/>
  <c r="Y16" i="18"/>
  <c r="Z16" i="18"/>
  <c r="AA16" i="18"/>
  <c r="AB16" i="18"/>
  <c r="AC16" i="18"/>
  <c r="AD16" i="18"/>
  <c r="AE16" i="18"/>
  <c r="AF16" i="18"/>
  <c r="AG16" i="18"/>
  <c r="AH16" i="18"/>
  <c r="AI16" i="18"/>
  <c r="AJ16" i="18"/>
  <c r="AK16" i="18"/>
  <c r="AL16" i="18"/>
  <c r="AM16" i="18"/>
  <c r="AN16" i="18"/>
  <c r="AO16" i="18"/>
  <c r="AP16" i="18"/>
  <c r="AQ16" i="18"/>
  <c r="AR16" i="18"/>
  <c r="AS16" i="18"/>
  <c r="AT16" i="18"/>
  <c r="AU16" i="18"/>
  <c r="AV16" i="18"/>
  <c r="AW16" i="18"/>
  <c r="AX16" i="18"/>
  <c r="AY16" i="18"/>
  <c r="AZ16" i="18"/>
  <c r="BA16" i="18"/>
  <c r="BB16" i="18"/>
  <c r="BC16" i="18"/>
  <c r="BD16" i="18"/>
  <c r="BE16" i="18"/>
  <c r="BF16" i="18"/>
  <c r="BG16" i="18"/>
  <c r="BH16" i="18"/>
  <c r="BI16" i="18"/>
  <c r="BJ16" i="18"/>
  <c r="BK16" i="18"/>
  <c r="BL16" i="18"/>
  <c r="BM16" i="18"/>
  <c r="BN16" i="18"/>
  <c r="BO16" i="18"/>
  <c r="BP16" i="18"/>
  <c r="BQ16" i="18"/>
  <c r="BR16" i="18"/>
  <c r="BS16" i="18"/>
  <c r="BT16" i="18"/>
  <c r="BU16" i="18"/>
  <c r="BV16" i="18"/>
  <c r="BW16" i="18"/>
  <c r="BX16" i="18"/>
  <c r="BY16" i="18"/>
  <c r="BZ16" i="18"/>
  <c r="CA16" i="18"/>
  <c r="CB16" i="18"/>
  <c r="CC16" i="18"/>
  <c r="CD16" i="18"/>
  <c r="B16" i="18"/>
  <c r="C15" i="18"/>
  <c r="D15" i="18"/>
  <c r="E15" i="18"/>
  <c r="F15" i="18"/>
  <c r="G15" i="18"/>
  <c r="H15" i="18"/>
  <c r="I15" i="18"/>
  <c r="J15" i="18"/>
  <c r="K15" i="18"/>
  <c r="L15" i="18"/>
  <c r="M15" i="18"/>
  <c r="N15" i="18"/>
  <c r="O15" i="18"/>
  <c r="P15" i="18"/>
  <c r="Q15" i="18"/>
  <c r="R15" i="18"/>
  <c r="S15" i="18"/>
  <c r="T15" i="18"/>
  <c r="U15" i="18"/>
  <c r="V15" i="18"/>
  <c r="W15" i="18"/>
  <c r="X15" i="18"/>
  <c r="Y15" i="18"/>
  <c r="Z15" i="18"/>
  <c r="AA15" i="18"/>
  <c r="AB15" i="18"/>
  <c r="AC15" i="18"/>
  <c r="AD15" i="18"/>
  <c r="AE15" i="18"/>
  <c r="AF15" i="18"/>
  <c r="AG15" i="18"/>
  <c r="AH15" i="18"/>
  <c r="AI15" i="18"/>
  <c r="AJ15" i="18"/>
  <c r="AK15" i="18"/>
  <c r="AL15" i="18"/>
  <c r="AM15" i="18"/>
  <c r="AN15" i="18"/>
  <c r="AO15" i="18"/>
  <c r="AP15" i="18"/>
  <c r="AQ15" i="18"/>
  <c r="AR15" i="18"/>
  <c r="AS15" i="18"/>
  <c r="AT15" i="18"/>
  <c r="AU15" i="18"/>
  <c r="AV15" i="18"/>
  <c r="AW15" i="18"/>
  <c r="AX15" i="18"/>
  <c r="AY15" i="18"/>
  <c r="AZ15" i="18"/>
  <c r="BA15" i="18"/>
  <c r="BB15" i="18"/>
  <c r="BC15" i="18"/>
  <c r="BD15" i="18"/>
  <c r="BE15" i="18"/>
  <c r="BF15" i="18"/>
  <c r="BG15" i="18"/>
  <c r="BH15" i="18"/>
  <c r="BI15" i="18"/>
  <c r="BJ15" i="18"/>
  <c r="BK15" i="18"/>
  <c r="BL15" i="18"/>
  <c r="BM15" i="18"/>
  <c r="BN15" i="18"/>
  <c r="BO15" i="18"/>
  <c r="BP15" i="18"/>
  <c r="BQ15" i="18"/>
  <c r="BR15" i="18"/>
  <c r="BS15" i="18"/>
  <c r="BT15" i="18"/>
  <c r="BU15" i="18"/>
  <c r="BV15" i="18"/>
  <c r="BW15" i="18"/>
  <c r="BX15" i="18"/>
  <c r="BY15" i="18"/>
  <c r="BZ15" i="18"/>
  <c r="CA15" i="18"/>
  <c r="CB15" i="18"/>
  <c r="CC15" i="18"/>
  <c r="CD15" i="18"/>
  <c r="B15" i="18"/>
  <c r="C24" i="18"/>
  <c r="D24" i="18"/>
  <c r="C25" i="18"/>
  <c r="D25" i="18"/>
  <c r="C27" i="18"/>
  <c r="D27" i="18"/>
  <c r="C28" i="18"/>
  <c r="D28" i="18"/>
  <c r="B24" i="18"/>
  <c r="B25" i="18"/>
  <c r="B28" i="18"/>
  <c r="B33" i="18" s="1"/>
  <c r="B27" i="18"/>
  <c r="B32" i="18" s="1"/>
  <c r="B22" i="18"/>
  <c r="B31" i="18" s="1"/>
  <c r="D22" i="18"/>
  <c r="C22" i="18"/>
  <c r="C31" i="18" s="1"/>
  <c r="B13" i="18"/>
  <c r="F13" i="18"/>
  <c r="J13" i="18"/>
  <c r="N13" i="18"/>
  <c r="R13" i="18"/>
  <c r="V13" i="18"/>
  <c r="Z13" i="18"/>
  <c r="AD13" i="18"/>
  <c r="C8" i="18"/>
  <c r="C13" i="18" s="1"/>
  <c r="D7" i="11"/>
  <c r="E7" i="14"/>
  <c r="C5" i="11"/>
  <c r="B13" i="11"/>
  <c r="B7" i="11"/>
  <c r="F9" i="18"/>
  <c r="B24" i="7"/>
  <c r="C24" i="7"/>
  <c r="D24" i="7"/>
  <c r="E24" i="7"/>
  <c r="F24" i="7"/>
  <c r="G24" i="7"/>
  <c r="H24" i="7"/>
  <c r="I24" i="7"/>
  <c r="J24" i="7"/>
  <c r="K24" i="7"/>
  <c r="C23" i="7"/>
  <c r="D23" i="7"/>
  <c r="E23" i="7"/>
  <c r="F23" i="7"/>
  <c r="G23" i="7"/>
  <c r="H23" i="7"/>
  <c r="I23" i="7"/>
  <c r="J23" i="7"/>
  <c r="K23" i="7"/>
  <c r="B23" i="7"/>
  <c r="AE13" i="18" l="1"/>
  <c r="W13" i="18"/>
  <c r="O13" i="18"/>
  <c r="G13" i="18"/>
  <c r="AA13" i="18"/>
  <c r="S13" i="18"/>
  <c r="K13" i="18"/>
  <c r="AG13" i="18"/>
  <c r="AC13" i="18"/>
  <c r="Y13" i="18"/>
  <c r="U13" i="18"/>
  <c r="Q13" i="18"/>
  <c r="M13" i="18"/>
  <c r="I13" i="18"/>
  <c r="E13" i="18"/>
  <c r="E25" i="18" s="1"/>
  <c r="C9" i="18"/>
  <c r="AH13" i="18" s="1"/>
  <c r="AF13" i="18"/>
  <c r="AB13" i="18"/>
  <c r="X13" i="18"/>
  <c r="T13" i="18"/>
  <c r="P13" i="18"/>
  <c r="L13" i="18"/>
  <c r="H13" i="18"/>
  <c r="D13" i="18"/>
  <c r="BP13" i="18"/>
  <c r="AZ13" i="18"/>
  <c r="D31" i="18"/>
  <c r="BL26" i="14"/>
  <c r="BL27" i="14"/>
  <c r="J26" i="14"/>
  <c r="CB26" i="14"/>
  <c r="AV27" i="14"/>
  <c r="BF25" i="14"/>
  <c r="AF27" i="14"/>
  <c r="AV26" i="14"/>
  <c r="Z25" i="14"/>
  <c r="CB27" i="14"/>
  <c r="P27" i="14"/>
  <c r="AF26" i="14"/>
  <c r="BX27" i="14"/>
  <c r="BH27" i="14"/>
  <c r="AR27" i="14"/>
  <c r="AB27" i="14"/>
  <c r="L27" i="14"/>
  <c r="BX26" i="14"/>
  <c r="BH26" i="14"/>
  <c r="AR26" i="14"/>
  <c r="AB26" i="14"/>
  <c r="CD25" i="14"/>
  <c r="AX25" i="14"/>
  <c r="R25" i="14"/>
  <c r="B25" i="14"/>
  <c r="BT27" i="14"/>
  <c r="BD27" i="14"/>
  <c r="AN27" i="14"/>
  <c r="X27" i="14"/>
  <c r="H27" i="14"/>
  <c r="BT26" i="14"/>
  <c r="BD26" i="14"/>
  <c r="AN26" i="14"/>
  <c r="X26" i="14"/>
  <c r="BV25" i="14"/>
  <c r="AP25" i="14"/>
  <c r="J25" i="14"/>
  <c r="BP27" i="14"/>
  <c r="AZ27" i="14"/>
  <c r="AJ27" i="14"/>
  <c r="T27" i="14"/>
  <c r="D27" i="14"/>
  <c r="BP26" i="14"/>
  <c r="AZ26" i="14"/>
  <c r="AJ26" i="14"/>
  <c r="R26" i="14"/>
  <c r="BN25" i="14"/>
  <c r="AH25" i="14"/>
  <c r="B27" i="14"/>
  <c r="C29" i="11" s="1"/>
  <c r="CA27" i="14"/>
  <c r="BW27" i="14"/>
  <c r="BS27" i="14"/>
  <c r="BO27" i="14"/>
  <c r="BK27" i="14"/>
  <c r="BG27" i="14"/>
  <c r="BC27" i="14"/>
  <c r="AY27" i="14"/>
  <c r="AU27" i="14"/>
  <c r="AQ27" i="14"/>
  <c r="AM27" i="14"/>
  <c r="AI27" i="14"/>
  <c r="AE27" i="14"/>
  <c r="AA27" i="14"/>
  <c r="W27" i="14"/>
  <c r="S27" i="14"/>
  <c r="O27" i="14"/>
  <c r="K27" i="14"/>
  <c r="G27" i="14"/>
  <c r="C27" i="14"/>
  <c r="CA26" i="14"/>
  <c r="BW26" i="14"/>
  <c r="BS26" i="14"/>
  <c r="BO26" i="14"/>
  <c r="BK26" i="14"/>
  <c r="BG26" i="14"/>
  <c r="BC26" i="14"/>
  <c r="AY26" i="14"/>
  <c r="AU26" i="14"/>
  <c r="AQ26" i="14"/>
  <c r="AM26" i="14"/>
  <c r="AI26" i="14"/>
  <c r="AE26" i="14"/>
  <c r="AA26" i="14"/>
  <c r="W26" i="14"/>
  <c r="O26" i="14"/>
  <c r="G26" i="14"/>
  <c r="CA25" i="14"/>
  <c r="BS25" i="14"/>
  <c r="BK25" i="14"/>
  <c r="BC25" i="14"/>
  <c r="AU25" i="14"/>
  <c r="AM25" i="14"/>
  <c r="AE25" i="14"/>
  <c r="W25" i="14"/>
  <c r="O25" i="14"/>
  <c r="G25" i="14"/>
  <c r="B26" i="14"/>
  <c r="C18" i="11" s="1"/>
  <c r="CD27" i="14"/>
  <c r="BZ27" i="14"/>
  <c r="BV27" i="14"/>
  <c r="BR27" i="14"/>
  <c r="BN27" i="14"/>
  <c r="BJ27" i="14"/>
  <c r="BF27" i="14"/>
  <c r="BB27" i="14"/>
  <c r="AX27" i="14"/>
  <c r="AT27" i="14"/>
  <c r="AP27" i="14"/>
  <c r="AL27" i="14"/>
  <c r="AH27" i="14"/>
  <c r="AD27" i="14"/>
  <c r="Z27" i="14"/>
  <c r="V27" i="14"/>
  <c r="R27" i="14"/>
  <c r="N27" i="14"/>
  <c r="J27" i="14"/>
  <c r="F27" i="14"/>
  <c r="CD26" i="14"/>
  <c r="BZ26" i="14"/>
  <c r="BV26" i="14"/>
  <c r="BR26" i="14"/>
  <c r="BN26" i="14"/>
  <c r="BJ26" i="14"/>
  <c r="BF26" i="14"/>
  <c r="BB26" i="14"/>
  <c r="AX26" i="14"/>
  <c r="AT26" i="14"/>
  <c r="AP26" i="14"/>
  <c r="AL26" i="14"/>
  <c r="AH26" i="14"/>
  <c r="AD26" i="14"/>
  <c r="Z26" i="14"/>
  <c r="V26" i="14"/>
  <c r="N26" i="14"/>
  <c r="F26" i="14"/>
  <c r="BZ25" i="14"/>
  <c r="BR25" i="14"/>
  <c r="BJ25" i="14"/>
  <c r="BB25" i="14"/>
  <c r="AT25" i="14"/>
  <c r="AL25" i="14"/>
  <c r="AD25" i="14"/>
  <c r="V25" i="14"/>
  <c r="N25" i="14"/>
  <c r="F25" i="14"/>
  <c r="D25" i="14"/>
  <c r="H25" i="14"/>
  <c r="L25" i="14"/>
  <c r="P25" i="14"/>
  <c r="T25" i="14"/>
  <c r="X25" i="14"/>
  <c r="AB25" i="14"/>
  <c r="AF25" i="14"/>
  <c r="AJ25" i="14"/>
  <c r="AN25" i="14"/>
  <c r="AR25" i="14"/>
  <c r="AV25" i="14"/>
  <c r="AZ25" i="14"/>
  <c r="BD25" i="14"/>
  <c r="BH25" i="14"/>
  <c r="BL25" i="14"/>
  <c r="BP25" i="14"/>
  <c r="BT25" i="14"/>
  <c r="BX25" i="14"/>
  <c r="CB25" i="14"/>
  <c r="D26" i="14"/>
  <c r="H26" i="14"/>
  <c r="L26" i="14"/>
  <c r="P26" i="14"/>
  <c r="T26" i="14"/>
  <c r="E25" i="14"/>
  <c r="I25" i="14"/>
  <c r="M25" i="14"/>
  <c r="Q25" i="14"/>
  <c r="U25" i="14"/>
  <c r="Y25" i="14"/>
  <c r="AC25" i="14"/>
  <c r="AG25" i="14"/>
  <c r="AK25" i="14"/>
  <c r="AO25" i="14"/>
  <c r="AS25" i="14"/>
  <c r="AW25" i="14"/>
  <c r="BA25" i="14"/>
  <c r="BE25" i="14"/>
  <c r="BI25" i="14"/>
  <c r="BM25" i="14"/>
  <c r="BQ25" i="14"/>
  <c r="BU25" i="14"/>
  <c r="BY25" i="14"/>
  <c r="CC25" i="14"/>
  <c r="E26" i="14"/>
  <c r="I26" i="14"/>
  <c r="M26" i="14"/>
  <c r="Q26" i="14"/>
  <c r="U26" i="14"/>
  <c r="CC27" i="14"/>
  <c r="BY27" i="14"/>
  <c r="BU27" i="14"/>
  <c r="BQ27" i="14"/>
  <c r="BM27" i="14"/>
  <c r="BI27" i="14"/>
  <c r="BE27" i="14"/>
  <c r="BA27" i="14"/>
  <c r="AW27" i="14"/>
  <c r="AS27" i="14"/>
  <c r="AO27" i="14"/>
  <c r="AK27" i="14"/>
  <c r="AG27" i="14"/>
  <c r="AC27" i="14"/>
  <c r="Y27" i="14"/>
  <c r="U27" i="14"/>
  <c r="Q27" i="14"/>
  <c r="M27" i="14"/>
  <c r="I27" i="14"/>
  <c r="E27" i="14"/>
  <c r="CC26" i="14"/>
  <c r="BY26" i="14"/>
  <c r="BU26" i="14"/>
  <c r="BQ26" i="14"/>
  <c r="BM26" i="14"/>
  <c r="BI26" i="14"/>
  <c r="BE26" i="14"/>
  <c r="BA26" i="14"/>
  <c r="AW26" i="14"/>
  <c r="AS26" i="14"/>
  <c r="AO26" i="14"/>
  <c r="AK26" i="14"/>
  <c r="AG26" i="14"/>
  <c r="AC26" i="14"/>
  <c r="Y26" i="14"/>
  <c r="S26" i="14"/>
  <c r="K26" i="14"/>
  <c r="C26" i="14"/>
  <c r="BW25" i="14"/>
  <c r="BO25" i="14"/>
  <c r="BG25" i="14"/>
  <c r="AY25" i="14"/>
  <c r="AQ25" i="14"/>
  <c r="AI25" i="14"/>
  <c r="AA25" i="14"/>
  <c r="S25" i="14"/>
  <c r="K25" i="14"/>
  <c r="C25" i="14"/>
  <c r="E24" i="18"/>
  <c r="C33" i="18"/>
  <c r="C32" i="18"/>
  <c r="E27" i="18"/>
  <c r="AH10" i="14"/>
  <c r="AI10" i="14"/>
  <c r="AJ10" i="14" s="1"/>
  <c r="AK10" i="14" s="1"/>
  <c r="AL10" i="14" s="1"/>
  <c r="AM10" i="14" s="1"/>
  <c r="AN10" i="14" s="1"/>
  <c r="AO10" i="14" s="1"/>
  <c r="AP10" i="14" s="1"/>
  <c r="AQ10" i="14" s="1"/>
  <c r="AR10" i="14" s="1"/>
  <c r="AS10" i="14" s="1"/>
  <c r="AT10" i="14" s="1"/>
  <c r="AU10" i="14" s="1"/>
  <c r="AV10" i="14" s="1"/>
  <c r="AW10" i="14" s="1"/>
  <c r="AX10" i="14" s="1"/>
  <c r="AY10" i="14" s="1"/>
  <c r="AZ10" i="14" s="1"/>
  <c r="BA10" i="14" s="1"/>
  <c r="BB10" i="14" s="1"/>
  <c r="BC10" i="14" s="1"/>
  <c r="BD10" i="14" s="1"/>
  <c r="BE10" i="14" s="1"/>
  <c r="BF10" i="14" s="1"/>
  <c r="BG10" i="14" s="1"/>
  <c r="BH10" i="14" s="1"/>
  <c r="BI10" i="14" s="1"/>
  <c r="BJ10" i="14" s="1"/>
  <c r="BK10" i="14" s="1"/>
  <c r="BL10" i="14" s="1"/>
  <c r="BM10" i="14" s="1"/>
  <c r="BN10" i="14" s="1"/>
  <c r="BO10" i="14" s="1"/>
  <c r="BP10" i="14" s="1"/>
  <c r="BQ10" i="14" s="1"/>
  <c r="BR10" i="14" s="1"/>
  <c r="BS10" i="14" s="1"/>
  <c r="BT10" i="14" s="1"/>
  <c r="BU10" i="14" s="1"/>
  <c r="BV10" i="14" s="1"/>
  <c r="BW10" i="14" s="1"/>
  <c r="BX10" i="14" s="1"/>
  <c r="BY10" i="14" s="1"/>
  <c r="BZ10" i="14" s="1"/>
  <c r="CA10" i="14" s="1"/>
  <c r="CB10" i="14" s="1"/>
  <c r="CC10" i="14" s="1"/>
  <c r="CD10" i="14" s="1"/>
  <c r="AH11" i="14"/>
  <c r="AI11" i="14" s="1"/>
  <c r="AJ11" i="14" s="1"/>
  <c r="AK11" i="14" s="1"/>
  <c r="AL11" i="14" s="1"/>
  <c r="AM11" i="14" s="1"/>
  <c r="AN11" i="14" s="1"/>
  <c r="AO11" i="14" s="1"/>
  <c r="AP11" i="14" s="1"/>
  <c r="AQ11" i="14" s="1"/>
  <c r="AR11" i="14" s="1"/>
  <c r="AS11" i="14" s="1"/>
  <c r="AT11" i="14" s="1"/>
  <c r="AU11" i="14" s="1"/>
  <c r="AV11" i="14" s="1"/>
  <c r="AW11" i="14" s="1"/>
  <c r="AX11" i="14" s="1"/>
  <c r="AY11" i="14" s="1"/>
  <c r="AZ11" i="14" s="1"/>
  <c r="BA11" i="14" s="1"/>
  <c r="BB11" i="14" s="1"/>
  <c r="BC11" i="14" s="1"/>
  <c r="BD11" i="14" s="1"/>
  <c r="BE11" i="14" s="1"/>
  <c r="BF11" i="14" s="1"/>
  <c r="BG11" i="14" s="1"/>
  <c r="BH11" i="14" s="1"/>
  <c r="BI11" i="14" s="1"/>
  <c r="BJ11" i="14" s="1"/>
  <c r="BK11" i="14" s="1"/>
  <c r="BL11" i="14" s="1"/>
  <c r="BM11" i="14" s="1"/>
  <c r="BN11" i="14" s="1"/>
  <c r="BO11" i="14" s="1"/>
  <c r="BP11" i="14" s="1"/>
  <c r="BQ11" i="14" s="1"/>
  <c r="BR11" i="14" s="1"/>
  <c r="BS11" i="14" s="1"/>
  <c r="BT11" i="14" s="1"/>
  <c r="BU11" i="14" s="1"/>
  <c r="BV11" i="14" s="1"/>
  <c r="BW11" i="14" s="1"/>
  <c r="BX11" i="14" s="1"/>
  <c r="BY11" i="14" s="1"/>
  <c r="BZ11" i="14" s="1"/>
  <c r="CA11" i="14" s="1"/>
  <c r="CB11" i="14" s="1"/>
  <c r="CC11" i="14" s="1"/>
  <c r="CD11" i="14" s="1"/>
  <c r="AH12" i="14"/>
  <c r="AI12" i="14"/>
  <c r="AJ12" i="14"/>
  <c r="AK12" i="14"/>
  <c r="AL12" i="14" s="1"/>
  <c r="AM12" i="14" s="1"/>
  <c r="AN12" i="14" s="1"/>
  <c r="AO12" i="14" s="1"/>
  <c r="AP12" i="14" s="1"/>
  <c r="AQ12" i="14" s="1"/>
  <c r="AR12" i="14" s="1"/>
  <c r="AS12" i="14" s="1"/>
  <c r="AT12" i="14" s="1"/>
  <c r="AU12" i="14" s="1"/>
  <c r="AV12" i="14" s="1"/>
  <c r="AW12" i="14" s="1"/>
  <c r="AX12" i="14" s="1"/>
  <c r="AY12" i="14" s="1"/>
  <c r="AZ12" i="14" s="1"/>
  <c r="BA12" i="14" s="1"/>
  <c r="BB12" i="14" s="1"/>
  <c r="BC12" i="14" s="1"/>
  <c r="BD12" i="14" s="1"/>
  <c r="BE12" i="14" s="1"/>
  <c r="BF12" i="14" s="1"/>
  <c r="BG12" i="14" s="1"/>
  <c r="BH12" i="14" s="1"/>
  <c r="BI12" i="14" s="1"/>
  <c r="BJ12" i="14" s="1"/>
  <c r="BK12" i="14" s="1"/>
  <c r="BL12" i="14" s="1"/>
  <c r="BM12" i="14" s="1"/>
  <c r="BN12" i="14" s="1"/>
  <c r="BO12" i="14" s="1"/>
  <c r="BP12" i="14" s="1"/>
  <c r="BQ12" i="14" s="1"/>
  <c r="BR12" i="14" s="1"/>
  <c r="BS12" i="14" s="1"/>
  <c r="BT12" i="14" s="1"/>
  <c r="BU12" i="14" s="1"/>
  <c r="BV12" i="14" s="1"/>
  <c r="BW12" i="14" s="1"/>
  <c r="BX12" i="14" s="1"/>
  <c r="BY12" i="14" s="1"/>
  <c r="BZ12" i="14" s="1"/>
  <c r="CA12" i="14" s="1"/>
  <c r="CB12" i="14" s="1"/>
  <c r="CC12" i="14" s="1"/>
  <c r="CD12" i="14" s="1"/>
  <c r="AG11" i="14"/>
  <c r="AG12" i="14"/>
  <c r="AG10" i="14"/>
  <c r="D39" i="11"/>
  <c r="E39" i="11" s="1"/>
  <c r="F39" i="11" s="1"/>
  <c r="G39" i="11" s="1"/>
  <c r="H39" i="11" s="1"/>
  <c r="I39" i="11" s="1"/>
  <c r="J39" i="11" s="1"/>
  <c r="K39" i="11" s="1"/>
  <c r="L39" i="11" s="1"/>
  <c r="M39" i="11" s="1"/>
  <c r="N39" i="11" s="1"/>
  <c r="O39" i="11" s="1"/>
  <c r="P39" i="11" s="1"/>
  <c r="Q39" i="11" s="1"/>
  <c r="R39" i="11" s="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BD39" i="11" s="1"/>
  <c r="BE39" i="11" s="1"/>
  <c r="BF39" i="11" s="1"/>
  <c r="BG39" i="11" s="1"/>
  <c r="BH39" i="11" s="1"/>
  <c r="BI39" i="11" s="1"/>
  <c r="BJ39" i="11" s="1"/>
  <c r="BK39" i="11" s="1"/>
  <c r="BL39" i="11" s="1"/>
  <c r="BM39" i="11" s="1"/>
  <c r="BN39" i="11" s="1"/>
  <c r="BO39" i="11" s="1"/>
  <c r="BP39" i="11" s="1"/>
  <c r="BQ39" i="11" s="1"/>
  <c r="BR39" i="11" s="1"/>
  <c r="BS39" i="11" s="1"/>
  <c r="BT39" i="11" s="1"/>
  <c r="BU39" i="11" s="1"/>
  <c r="BV39" i="11" s="1"/>
  <c r="BW39" i="11" s="1"/>
  <c r="BX39" i="11" s="1"/>
  <c r="BY39" i="11" s="1"/>
  <c r="BZ39" i="11" s="1"/>
  <c r="CA39" i="11" s="1"/>
  <c r="CB39" i="11" s="1"/>
  <c r="CC39" i="11" s="1"/>
  <c r="CD39" i="11" s="1"/>
  <c r="CE39" i="11" s="1"/>
  <c r="D33" i="11"/>
  <c r="E33" i="11" s="1"/>
  <c r="F33" i="11" s="1"/>
  <c r="G33" i="11" s="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BK33" i="11" s="1"/>
  <c r="BL33" i="11" s="1"/>
  <c r="BM33" i="11" s="1"/>
  <c r="BN33" i="11" s="1"/>
  <c r="BO33" i="11" s="1"/>
  <c r="BP33" i="11" s="1"/>
  <c r="BQ33" i="11" s="1"/>
  <c r="BR33" i="11" s="1"/>
  <c r="BS33" i="11" s="1"/>
  <c r="BT33" i="11" s="1"/>
  <c r="BU33" i="11" s="1"/>
  <c r="BV33" i="11" s="1"/>
  <c r="BW33" i="11" s="1"/>
  <c r="BX33" i="11" s="1"/>
  <c r="BY33" i="11" s="1"/>
  <c r="BZ33" i="11" s="1"/>
  <c r="CA33" i="11" s="1"/>
  <c r="CB33" i="11" s="1"/>
  <c r="CC33" i="11" s="1"/>
  <c r="CD33" i="11" s="1"/>
  <c r="CE33" i="11" s="1"/>
  <c r="D27" i="11"/>
  <c r="E27" i="11" s="1"/>
  <c r="F27" i="11" s="1"/>
  <c r="G27" i="11" s="1"/>
  <c r="H27" i="11" s="1"/>
  <c r="I27" i="11" s="1"/>
  <c r="J27" i="11" s="1"/>
  <c r="K27" i="11" s="1"/>
  <c r="L27" i="11" s="1"/>
  <c r="M27" i="11" s="1"/>
  <c r="N27" i="11" s="1"/>
  <c r="O27" i="11" s="1"/>
  <c r="P27" i="11" s="1"/>
  <c r="Q27" i="11" s="1"/>
  <c r="R27" i="11" s="1"/>
  <c r="S27" i="11" s="1"/>
  <c r="T27" i="11" s="1"/>
  <c r="U27" i="11" s="1"/>
  <c r="V27" i="11" s="1"/>
  <c r="W27" i="11" s="1"/>
  <c r="X27" i="11" s="1"/>
  <c r="Y27" i="11" s="1"/>
  <c r="Z27" i="11" s="1"/>
  <c r="AA27" i="11" s="1"/>
  <c r="AB27" i="11" s="1"/>
  <c r="AC27" i="11" s="1"/>
  <c r="AD27" i="11" s="1"/>
  <c r="AE27" i="11" s="1"/>
  <c r="AF27" i="11" s="1"/>
  <c r="AG27" i="11" s="1"/>
  <c r="AH27" i="11" s="1"/>
  <c r="AI27" i="11" s="1"/>
  <c r="AJ27" i="11" s="1"/>
  <c r="AK27" i="11" s="1"/>
  <c r="AL27" i="11" s="1"/>
  <c r="AM27" i="11" s="1"/>
  <c r="AN27" i="11" s="1"/>
  <c r="AO27" i="11" s="1"/>
  <c r="AP27" i="11" s="1"/>
  <c r="AQ27" i="11" s="1"/>
  <c r="AR27" i="11" s="1"/>
  <c r="AS27" i="11" s="1"/>
  <c r="AT27" i="11" s="1"/>
  <c r="AU27" i="11" s="1"/>
  <c r="AV27" i="11" s="1"/>
  <c r="AW27" i="11" s="1"/>
  <c r="AX27" i="11" s="1"/>
  <c r="AY27" i="11" s="1"/>
  <c r="AZ27" i="11" s="1"/>
  <c r="BA27" i="11" s="1"/>
  <c r="BB27" i="11" s="1"/>
  <c r="BC27" i="11" s="1"/>
  <c r="BD27" i="11" s="1"/>
  <c r="BE27" i="11" s="1"/>
  <c r="BF27" i="11" s="1"/>
  <c r="BG27" i="11" s="1"/>
  <c r="BH27" i="11" s="1"/>
  <c r="BI27" i="11" s="1"/>
  <c r="BJ27" i="11" s="1"/>
  <c r="BK27" i="11" s="1"/>
  <c r="BL27" i="11" s="1"/>
  <c r="BM27" i="11" s="1"/>
  <c r="BN27" i="11" s="1"/>
  <c r="BO27" i="11" s="1"/>
  <c r="BP27" i="11" s="1"/>
  <c r="BQ27" i="11" s="1"/>
  <c r="BR27" i="11" s="1"/>
  <c r="BS27" i="11" s="1"/>
  <c r="BT27" i="11" s="1"/>
  <c r="BU27" i="11" s="1"/>
  <c r="BV27" i="11" s="1"/>
  <c r="BW27" i="11" s="1"/>
  <c r="BX27" i="11" s="1"/>
  <c r="BY27" i="11" s="1"/>
  <c r="BZ27" i="11" s="1"/>
  <c r="CA27" i="11" s="1"/>
  <c r="CB27" i="11" s="1"/>
  <c r="CC27" i="11" s="1"/>
  <c r="CD27" i="11" s="1"/>
  <c r="CE27" i="11" s="1"/>
  <c r="D21" i="11"/>
  <c r="E21" i="11" s="1"/>
  <c r="F21" i="11" s="1"/>
  <c r="G21" i="11" s="1"/>
  <c r="H21" i="11" s="1"/>
  <c r="I21" i="11" s="1"/>
  <c r="J21" i="11" s="1"/>
  <c r="K21" i="11" s="1"/>
  <c r="L21" i="11" s="1"/>
  <c r="M21" i="11" s="1"/>
  <c r="N21" i="11" s="1"/>
  <c r="O21" i="11" s="1"/>
  <c r="P21" i="11" s="1"/>
  <c r="Q21" i="11" s="1"/>
  <c r="R21" i="11" s="1"/>
  <c r="S21" i="11" s="1"/>
  <c r="T21" i="11" s="1"/>
  <c r="U21" i="11" s="1"/>
  <c r="V21" i="11" s="1"/>
  <c r="W21" i="11" s="1"/>
  <c r="X21" i="11" s="1"/>
  <c r="Y21" i="11" s="1"/>
  <c r="Z21" i="11" s="1"/>
  <c r="AA21" i="11" s="1"/>
  <c r="AB21" i="11" s="1"/>
  <c r="AC21" i="11" s="1"/>
  <c r="AD21" i="11" s="1"/>
  <c r="AE21" i="11" s="1"/>
  <c r="AF21" i="11" s="1"/>
  <c r="AG21" i="11" s="1"/>
  <c r="AH21" i="11" s="1"/>
  <c r="AI21" i="11" s="1"/>
  <c r="AJ21" i="11" s="1"/>
  <c r="AK21" i="11" s="1"/>
  <c r="AL21" i="11" s="1"/>
  <c r="AM21" i="11" s="1"/>
  <c r="AN21" i="11" s="1"/>
  <c r="AO21" i="11" s="1"/>
  <c r="AP21" i="11" s="1"/>
  <c r="AQ21" i="11" s="1"/>
  <c r="AR21" i="11" s="1"/>
  <c r="AS21" i="11" s="1"/>
  <c r="AT21" i="11" s="1"/>
  <c r="AU21" i="11" s="1"/>
  <c r="AV21" i="11" s="1"/>
  <c r="AW21" i="11" s="1"/>
  <c r="AX21" i="11" s="1"/>
  <c r="AY21" i="11" s="1"/>
  <c r="AZ21" i="11" s="1"/>
  <c r="BA21" i="11" s="1"/>
  <c r="BB21" i="11" s="1"/>
  <c r="BC21" i="11" s="1"/>
  <c r="BD21" i="11" s="1"/>
  <c r="BE21" i="11" s="1"/>
  <c r="BF21" i="11" s="1"/>
  <c r="BG21" i="11" s="1"/>
  <c r="BH21" i="11" s="1"/>
  <c r="BI21" i="11" s="1"/>
  <c r="BJ21" i="11" s="1"/>
  <c r="BK21" i="11" s="1"/>
  <c r="BL21" i="11" s="1"/>
  <c r="BM21" i="11" s="1"/>
  <c r="BN21" i="11" s="1"/>
  <c r="BO21" i="11" s="1"/>
  <c r="BP21" i="11" s="1"/>
  <c r="BQ21" i="11" s="1"/>
  <c r="BR21" i="11" s="1"/>
  <c r="BS21" i="11" s="1"/>
  <c r="BT21" i="11" s="1"/>
  <c r="BU21" i="11" s="1"/>
  <c r="BV21" i="11" s="1"/>
  <c r="BW21" i="11" s="1"/>
  <c r="BX21" i="11" s="1"/>
  <c r="BY21" i="11" s="1"/>
  <c r="BZ21" i="11" s="1"/>
  <c r="CA21" i="11" s="1"/>
  <c r="CB21" i="11" s="1"/>
  <c r="CC21" i="11" s="1"/>
  <c r="CD21" i="11" s="1"/>
  <c r="CE21" i="11" s="1"/>
  <c r="D15" i="11"/>
  <c r="E15" i="11" s="1"/>
  <c r="F15" i="11" s="1"/>
  <c r="G15" i="11" s="1"/>
  <c r="H15" i="11" s="1"/>
  <c r="I15" i="11" s="1"/>
  <c r="J15" i="11" s="1"/>
  <c r="K15" i="11" s="1"/>
  <c r="L15" i="11" s="1"/>
  <c r="M15" i="11" s="1"/>
  <c r="N15" i="11" s="1"/>
  <c r="O15" i="11" s="1"/>
  <c r="P15" i="11" s="1"/>
  <c r="Q15" i="11" s="1"/>
  <c r="R15" i="11" s="1"/>
  <c r="S15" i="11" s="1"/>
  <c r="T15" i="11" s="1"/>
  <c r="U15" i="11" s="1"/>
  <c r="V15" i="11" s="1"/>
  <c r="W15" i="11" s="1"/>
  <c r="X15" i="11" s="1"/>
  <c r="Y15" i="11" s="1"/>
  <c r="Z15" i="11" s="1"/>
  <c r="AA15" i="11" s="1"/>
  <c r="AB15" i="11" s="1"/>
  <c r="AC15" i="11" s="1"/>
  <c r="AD15" i="11" s="1"/>
  <c r="AE15" i="11" s="1"/>
  <c r="AF15" i="11" s="1"/>
  <c r="AG15" i="11" s="1"/>
  <c r="AH15" i="11" s="1"/>
  <c r="AI15" i="11" s="1"/>
  <c r="AJ15" i="11" s="1"/>
  <c r="AK15" i="11" s="1"/>
  <c r="AL15" i="11" s="1"/>
  <c r="AM15" i="11" s="1"/>
  <c r="AN15" i="11" s="1"/>
  <c r="AO15" i="11" s="1"/>
  <c r="AP15" i="11" s="1"/>
  <c r="AQ15" i="11" s="1"/>
  <c r="AR15" i="11" s="1"/>
  <c r="AS15" i="11" s="1"/>
  <c r="AT15" i="11" s="1"/>
  <c r="AU15" i="11" s="1"/>
  <c r="AV15" i="11" s="1"/>
  <c r="AW15" i="11" s="1"/>
  <c r="AX15" i="11" s="1"/>
  <c r="AY15" i="11" s="1"/>
  <c r="AZ15" i="11" s="1"/>
  <c r="BA15" i="11" s="1"/>
  <c r="BB15" i="11" s="1"/>
  <c r="BC15" i="11" s="1"/>
  <c r="BD15" i="11" s="1"/>
  <c r="BE15" i="11" s="1"/>
  <c r="BF15" i="11" s="1"/>
  <c r="BG15" i="11" s="1"/>
  <c r="BH15" i="11" s="1"/>
  <c r="BI15" i="11" s="1"/>
  <c r="BJ15" i="11" s="1"/>
  <c r="BK15" i="11" s="1"/>
  <c r="BL15" i="11" s="1"/>
  <c r="BM15" i="11" s="1"/>
  <c r="BN15" i="11" s="1"/>
  <c r="BO15" i="11" s="1"/>
  <c r="BP15" i="11" s="1"/>
  <c r="BQ15" i="11" s="1"/>
  <c r="BR15" i="11" s="1"/>
  <c r="BS15" i="11" s="1"/>
  <c r="BT15" i="11" s="1"/>
  <c r="BU15" i="11" s="1"/>
  <c r="BV15" i="11" s="1"/>
  <c r="BW15" i="11" s="1"/>
  <c r="BX15" i="11" s="1"/>
  <c r="BY15" i="11" s="1"/>
  <c r="BZ15" i="11" s="1"/>
  <c r="CA15" i="11" s="1"/>
  <c r="CB15" i="11" s="1"/>
  <c r="CC15" i="11" s="1"/>
  <c r="CD15" i="11" s="1"/>
  <c r="CE15" i="11" s="1"/>
  <c r="N13" i="11"/>
  <c r="K13" i="11"/>
  <c r="H13" i="11"/>
  <c r="E13" i="11"/>
  <c r="M24" i="7"/>
  <c r="C21" i="14" s="1"/>
  <c r="M23" i="7"/>
  <c r="C15" i="14" s="1"/>
  <c r="C30" i="14" s="1"/>
  <c r="S20" i="7"/>
  <c r="T20" i="7" s="1"/>
  <c r="U20" i="7" s="1"/>
  <c r="V20" i="7" s="1"/>
  <c r="W20" i="7" s="1"/>
  <c r="X20" i="7" s="1"/>
  <c r="Y20" i="7" s="1"/>
  <c r="Z20" i="7" s="1"/>
  <c r="AA20" i="7" s="1"/>
  <c r="AB20" i="7" s="1"/>
  <c r="AC20" i="7" s="1"/>
  <c r="AD20" i="7" s="1"/>
  <c r="AE20" i="7" s="1"/>
  <c r="AF20" i="7" s="1"/>
  <c r="AG20" i="7" s="1"/>
  <c r="AH20" i="7" s="1"/>
  <c r="AI20" i="7" s="1"/>
  <c r="AJ20" i="7" s="1"/>
  <c r="AK20" i="7" s="1"/>
  <c r="AL20" i="7" s="1"/>
  <c r="AM20" i="7" s="1"/>
  <c r="AN20" i="7" s="1"/>
  <c r="AO20" i="7" s="1"/>
  <c r="AP20" i="7" s="1"/>
  <c r="AQ20" i="7" s="1"/>
  <c r="AR20" i="7" s="1"/>
  <c r="AS20" i="7" s="1"/>
  <c r="AT20" i="7" s="1"/>
  <c r="AU20" i="7" s="1"/>
  <c r="AV20" i="7" s="1"/>
  <c r="AW20" i="7" s="1"/>
  <c r="AX20" i="7" s="1"/>
  <c r="AY20" i="7" s="1"/>
  <c r="AZ20" i="7" s="1"/>
  <c r="BA20" i="7" s="1"/>
  <c r="BB20" i="7" s="1"/>
  <c r="BC20" i="7" s="1"/>
  <c r="BD20" i="7" s="1"/>
  <c r="BE20" i="7" s="1"/>
  <c r="BF20" i="7" s="1"/>
  <c r="BG20" i="7" s="1"/>
  <c r="BH20" i="7" s="1"/>
  <c r="BI20" i="7" s="1"/>
  <c r="BJ20" i="7" s="1"/>
  <c r="BK20" i="7" s="1"/>
  <c r="BL20" i="7" s="1"/>
  <c r="BM20" i="7" s="1"/>
  <c r="BN20" i="7" s="1"/>
  <c r="BO20" i="7" s="1"/>
  <c r="BP20" i="7" s="1"/>
  <c r="BQ20" i="7" s="1"/>
  <c r="BR20" i="7" s="1"/>
  <c r="BS20" i="7" s="1"/>
  <c r="BT20" i="7" s="1"/>
  <c r="BU20" i="7" s="1"/>
  <c r="BV20" i="7" s="1"/>
  <c r="BW20" i="7" s="1"/>
  <c r="BX20" i="7" s="1"/>
  <c r="BY20" i="7" s="1"/>
  <c r="BZ20" i="7" s="1"/>
  <c r="CA20" i="7" s="1"/>
  <c r="CB20" i="7" s="1"/>
  <c r="CC20" i="7" s="1"/>
  <c r="CD20" i="7" s="1"/>
  <c r="CE20" i="7" s="1"/>
  <c r="CF20" i="7" s="1"/>
  <c r="CG20" i="7" s="1"/>
  <c r="CH20" i="7" s="1"/>
  <c r="CI20" i="7" s="1"/>
  <c r="CJ20" i="7" s="1"/>
  <c r="CK20" i="7" s="1"/>
  <c r="CL20" i="7" s="1"/>
  <c r="CM20" i="7" s="1"/>
  <c r="CN20" i="7" s="1"/>
  <c r="S19" i="7"/>
  <c r="T19" i="7" s="1"/>
  <c r="U19" i="7" s="1"/>
  <c r="V19" i="7" s="1"/>
  <c r="W19" i="7" s="1"/>
  <c r="X19" i="7" s="1"/>
  <c r="Y19" i="7" s="1"/>
  <c r="Z19" i="7" s="1"/>
  <c r="AA19" i="7" s="1"/>
  <c r="AB19" i="7" s="1"/>
  <c r="AC19" i="7" s="1"/>
  <c r="AD19" i="7" s="1"/>
  <c r="AE19" i="7" s="1"/>
  <c r="AF19" i="7" s="1"/>
  <c r="AG19" i="7" s="1"/>
  <c r="AH19" i="7" s="1"/>
  <c r="AI19" i="7" s="1"/>
  <c r="AJ19" i="7" s="1"/>
  <c r="AK19" i="7" s="1"/>
  <c r="AL19" i="7" s="1"/>
  <c r="AM19" i="7" s="1"/>
  <c r="AN19" i="7" s="1"/>
  <c r="AO19" i="7" s="1"/>
  <c r="AP19" i="7" s="1"/>
  <c r="AQ19" i="7" s="1"/>
  <c r="AR19" i="7" s="1"/>
  <c r="AS19" i="7" s="1"/>
  <c r="AT19" i="7" s="1"/>
  <c r="AU19" i="7" s="1"/>
  <c r="AV19" i="7" s="1"/>
  <c r="AW19" i="7" s="1"/>
  <c r="AX19" i="7" s="1"/>
  <c r="AY19" i="7" s="1"/>
  <c r="AZ19" i="7" s="1"/>
  <c r="BA19" i="7" s="1"/>
  <c r="BB19" i="7" s="1"/>
  <c r="BC19" i="7" s="1"/>
  <c r="BD19" i="7" s="1"/>
  <c r="BE19" i="7" s="1"/>
  <c r="BF19" i="7" s="1"/>
  <c r="BG19" i="7" s="1"/>
  <c r="BH19" i="7" s="1"/>
  <c r="BI19" i="7" s="1"/>
  <c r="BJ19" i="7" s="1"/>
  <c r="BK19" i="7" s="1"/>
  <c r="BL19" i="7" s="1"/>
  <c r="BM19" i="7" s="1"/>
  <c r="BN19" i="7" s="1"/>
  <c r="BO19" i="7" s="1"/>
  <c r="BP19" i="7" s="1"/>
  <c r="BQ19" i="7" s="1"/>
  <c r="BR19" i="7" s="1"/>
  <c r="BS19" i="7" s="1"/>
  <c r="BT19" i="7" s="1"/>
  <c r="BU19" i="7" s="1"/>
  <c r="BV19" i="7" s="1"/>
  <c r="BW19" i="7" s="1"/>
  <c r="BX19" i="7" s="1"/>
  <c r="BY19" i="7" s="1"/>
  <c r="BZ19" i="7" s="1"/>
  <c r="CA19" i="7" s="1"/>
  <c r="CB19" i="7" s="1"/>
  <c r="CC19" i="7" s="1"/>
  <c r="CD19" i="7" s="1"/>
  <c r="CE19" i="7" s="1"/>
  <c r="CF19" i="7" s="1"/>
  <c r="CG19" i="7" s="1"/>
  <c r="CH19" i="7" s="1"/>
  <c r="CI19" i="7" s="1"/>
  <c r="CJ19" i="7" s="1"/>
  <c r="CK19" i="7" s="1"/>
  <c r="CL19" i="7" s="1"/>
  <c r="CM19" i="7" s="1"/>
  <c r="CN19" i="7" s="1"/>
  <c r="B22" i="14"/>
  <c r="B21" i="14"/>
  <c r="B20" i="14"/>
  <c r="B17" i="14"/>
  <c r="B32" i="14" s="1"/>
  <c r="B16" i="14"/>
  <c r="B31" i="14" s="1"/>
  <c r="B15" i="14"/>
  <c r="B30" i="14" s="1"/>
  <c r="C41" i="11" s="1"/>
  <c r="X101" i="15"/>
  <c r="X100" i="15"/>
  <c r="X99" i="15"/>
  <c r="X98" i="15"/>
  <c r="Y97" i="15"/>
  <c r="Z97" i="15" s="1"/>
  <c r="I97" i="15"/>
  <c r="Y96" i="15"/>
  <c r="Z96" i="15" s="1"/>
  <c r="I96" i="15"/>
  <c r="Y95" i="15"/>
  <c r="Z95" i="15" s="1"/>
  <c r="I95" i="15"/>
  <c r="Y94" i="15"/>
  <c r="Z94" i="15" s="1"/>
  <c r="I94" i="15"/>
  <c r="Y93" i="15"/>
  <c r="Z93" i="15" s="1"/>
  <c r="I93" i="15"/>
  <c r="J92" i="15"/>
  <c r="K92" i="15" s="1"/>
  <c r="J91" i="15"/>
  <c r="K91" i="15" s="1"/>
  <c r="J90" i="15"/>
  <c r="K90" i="15" s="1"/>
  <c r="J89" i="15"/>
  <c r="K89" i="15" s="1"/>
  <c r="J88" i="15"/>
  <c r="K88" i="15" s="1"/>
  <c r="J87" i="15"/>
  <c r="K87" i="15" s="1"/>
  <c r="X83" i="15"/>
  <c r="X82" i="15"/>
  <c r="X81" i="15"/>
  <c r="X80" i="15"/>
  <c r="Y79" i="15"/>
  <c r="Z79" i="15" s="1"/>
  <c r="I79" i="15"/>
  <c r="Y78" i="15"/>
  <c r="Z78" i="15" s="1"/>
  <c r="I78" i="15"/>
  <c r="Y77" i="15"/>
  <c r="Z77" i="15" s="1"/>
  <c r="I77" i="15"/>
  <c r="Y76" i="15"/>
  <c r="Z76" i="15" s="1"/>
  <c r="I76" i="15"/>
  <c r="Y75" i="15"/>
  <c r="Z75" i="15" s="1"/>
  <c r="I75" i="15"/>
  <c r="J74" i="15"/>
  <c r="K74" i="15" s="1"/>
  <c r="J73" i="15"/>
  <c r="K73" i="15" s="1"/>
  <c r="J72" i="15"/>
  <c r="K72" i="15" s="1"/>
  <c r="J71" i="15"/>
  <c r="K71" i="15" s="1"/>
  <c r="J70" i="15"/>
  <c r="K70" i="15" s="1"/>
  <c r="J69" i="15"/>
  <c r="K69" i="15" s="1"/>
  <c r="X65" i="15"/>
  <c r="X64" i="15"/>
  <c r="X63" i="15"/>
  <c r="X62" i="15"/>
  <c r="Y61" i="15"/>
  <c r="Z61" i="15" s="1"/>
  <c r="I61" i="15"/>
  <c r="Y60" i="15"/>
  <c r="Z60" i="15" s="1"/>
  <c r="I60" i="15"/>
  <c r="Y59" i="15"/>
  <c r="Z59" i="15" s="1"/>
  <c r="I59" i="15"/>
  <c r="Y58" i="15"/>
  <c r="Z58" i="15" s="1"/>
  <c r="I58" i="15"/>
  <c r="Y57" i="15"/>
  <c r="Z57" i="15" s="1"/>
  <c r="I57" i="15"/>
  <c r="J56" i="15"/>
  <c r="K56" i="15" s="1"/>
  <c r="J55" i="15"/>
  <c r="K55" i="15" s="1"/>
  <c r="J54" i="15"/>
  <c r="K54" i="15" s="1"/>
  <c r="J53" i="15"/>
  <c r="K53" i="15" s="1"/>
  <c r="J52" i="15"/>
  <c r="K52" i="15" s="1"/>
  <c r="J51" i="15"/>
  <c r="K51" i="15" s="1"/>
  <c r="Z42" i="15"/>
  <c r="K37" i="15"/>
  <c r="K35" i="15"/>
  <c r="Z24" i="15"/>
  <c r="K19" i="15"/>
  <c r="J18" i="15"/>
  <c r="K18" i="15" s="1"/>
  <c r="K15" i="15"/>
  <c r="C22" i="11" l="1"/>
  <c r="C35" i="11"/>
  <c r="C16" i="11"/>
  <c r="C36" i="11"/>
  <c r="C24" i="11"/>
  <c r="BA13" i="18"/>
  <c r="F27" i="18"/>
  <c r="AN13" i="18"/>
  <c r="BD13" i="18"/>
  <c r="BT13" i="18"/>
  <c r="BE13" i="18"/>
  <c r="E22" i="18"/>
  <c r="F24" i="18"/>
  <c r="G24" i="18" s="1"/>
  <c r="H24" i="18" s="1"/>
  <c r="I24" i="18" s="1"/>
  <c r="J24" i="18" s="1"/>
  <c r="K24" i="18" s="1"/>
  <c r="L24" i="18" s="1"/>
  <c r="M24" i="18" s="1"/>
  <c r="N24" i="18" s="1"/>
  <c r="O24" i="18" s="1"/>
  <c r="P24" i="18" s="1"/>
  <c r="Q24" i="18" s="1"/>
  <c r="R24" i="18" s="1"/>
  <c r="S24" i="18" s="1"/>
  <c r="T24" i="18" s="1"/>
  <c r="U24" i="18" s="1"/>
  <c r="V24" i="18" s="1"/>
  <c r="W24" i="18" s="1"/>
  <c r="X24" i="18" s="1"/>
  <c r="Y24" i="18" s="1"/>
  <c r="Z24" i="18" s="1"/>
  <c r="AA24" i="18" s="1"/>
  <c r="AB24" i="18" s="1"/>
  <c r="AC24" i="18" s="1"/>
  <c r="AD24" i="18" s="1"/>
  <c r="AE24" i="18" s="1"/>
  <c r="AF24" i="18" s="1"/>
  <c r="AG24" i="18" s="1"/>
  <c r="AH24" i="18" s="1"/>
  <c r="AR13" i="18"/>
  <c r="BH13" i="18"/>
  <c r="BX13" i="18"/>
  <c r="AK13" i="18"/>
  <c r="BQ13" i="18"/>
  <c r="E28" i="18"/>
  <c r="F28" i="18" s="1"/>
  <c r="G28" i="18" s="1"/>
  <c r="H28" i="18" s="1"/>
  <c r="F25" i="18"/>
  <c r="G25" i="18" s="1"/>
  <c r="H25" i="18" s="1"/>
  <c r="I25" i="18" s="1"/>
  <c r="J25" i="18" s="1"/>
  <c r="K25" i="18" s="1"/>
  <c r="L25" i="18" s="1"/>
  <c r="M25" i="18" s="1"/>
  <c r="N25" i="18" s="1"/>
  <c r="O25" i="18" s="1"/>
  <c r="AV13" i="18"/>
  <c r="BL13" i="18"/>
  <c r="CB13" i="18"/>
  <c r="AO13" i="18"/>
  <c r="BU13" i="18"/>
  <c r="AL13" i="18"/>
  <c r="AU13" i="18"/>
  <c r="BK13" i="18"/>
  <c r="CA13" i="18"/>
  <c r="AQ13" i="18"/>
  <c r="BC13" i="18"/>
  <c r="BO13" i="18"/>
  <c r="AI13" i="18"/>
  <c r="AT13" i="18"/>
  <c r="BB13" i="18"/>
  <c r="BJ13" i="18"/>
  <c r="BN13" i="18"/>
  <c r="BV13" i="18"/>
  <c r="CD13" i="18"/>
  <c r="AM13" i="18"/>
  <c r="AY13" i="18"/>
  <c r="BG13" i="18"/>
  <c r="BS13" i="18"/>
  <c r="AP13" i="18"/>
  <c r="AX13" i="18"/>
  <c r="BF13" i="18"/>
  <c r="BR13" i="18"/>
  <c r="BZ13" i="18"/>
  <c r="BW13" i="18"/>
  <c r="AS13" i="18"/>
  <c r="BI13" i="18"/>
  <c r="BY13" i="18"/>
  <c r="AW13" i="18"/>
  <c r="BM13" i="18"/>
  <c r="CC13" i="18"/>
  <c r="AJ13" i="18"/>
  <c r="C28" i="11"/>
  <c r="C30" i="11"/>
  <c r="C23" i="11"/>
  <c r="C42" i="11"/>
  <c r="C40" i="11"/>
  <c r="C34" i="11"/>
  <c r="C17" i="11"/>
  <c r="D32" i="18"/>
  <c r="D33" i="18"/>
  <c r="C22" i="14"/>
  <c r="N24" i="7"/>
  <c r="D20" i="14" s="1"/>
  <c r="C20" i="14"/>
  <c r="D40" i="11" s="1"/>
  <c r="C17" i="14"/>
  <c r="C32" i="14" s="1"/>
  <c r="N23" i="7"/>
  <c r="C16" i="14"/>
  <c r="C31" i="14" s="1"/>
  <c r="D24" i="11" s="1"/>
  <c r="D23" i="11" l="1"/>
  <c r="D22" i="11"/>
  <c r="I28" i="18"/>
  <c r="J28" i="18" s="1"/>
  <c r="K28" i="18" s="1"/>
  <c r="L28" i="18" s="1"/>
  <c r="M28" i="18" s="1"/>
  <c r="N28" i="18" s="1"/>
  <c r="O28" i="18" s="1"/>
  <c r="P28" i="18" s="1"/>
  <c r="Q28" i="18" s="1"/>
  <c r="R28" i="18" s="1"/>
  <c r="S28" i="18" s="1"/>
  <c r="T28" i="18" s="1"/>
  <c r="U28" i="18" s="1"/>
  <c r="V28" i="18" s="1"/>
  <c r="W28" i="18" s="1"/>
  <c r="X28" i="18" s="1"/>
  <c r="Y28" i="18" s="1"/>
  <c r="Z28" i="18" s="1"/>
  <c r="AA28" i="18" s="1"/>
  <c r="AB28" i="18" s="1"/>
  <c r="AC28" i="18" s="1"/>
  <c r="AD28" i="18" s="1"/>
  <c r="AE28" i="18" s="1"/>
  <c r="AF28" i="18" s="1"/>
  <c r="AG28" i="18" s="1"/>
  <c r="AH28" i="18" s="1"/>
  <c r="F22" i="18"/>
  <c r="E31" i="18"/>
  <c r="G27" i="18"/>
  <c r="H27" i="18" s="1"/>
  <c r="I27" i="18" s="1"/>
  <c r="J27" i="18" s="1"/>
  <c r="K27" i="18" s="1"/>
  <c r="L27" i="18" s="1"/>
  <c r="M27" i="18" s="1"/>
  <c r="N27" i="18" s="1"/>
  <c r="O27" i="18" s="1"/>
  <c r="P27" i="18" s="1"/>
  <c r="Q27" i="18" s="1"/>
  <c r="R27" i="18" s="1"/>
  <c r="S27" i="18" s="1"/>
  <c r="T27" i="18" s="1"/>
  <c r="U27" i="18" s="1"/>
  <c r="V27" i="18" s="1"/>
  <c r="W27" i="18" s="1"/>
  <c r="X27" i="18" s="1"/>
  <c r="Y27" i="18" s="1"/>
  <c r="Z27" i="18" s="1"/>
  <c r="AA27" i="18" s="1"/>
  <c r="AB27" i="18" s="1"/>
  <c r="AC27" i="18" s="1"/>
  <c r="AD27" i="18" s="1"/>
  <c r="AE27" i="18" s="1"/>
  <c r="AF27" i="18" s="1"/>
  <c r="AG27" i="18" s="1"/>
  <c r="AH27" i="18" s="1"/>
  <c r="AI24" i="18"/>
  <c r="P25" i="18"/>
  <c r="Q25" i="18" s="1"/>
  <c r="R25" i="18" s="1"/>
  <c r="S25" i="18" s="1"/>
  <c r="T25" i="18" s="1"/>
  <c r="U25" i="18" s="1"/>
  <c r="V25" i="18" s="1"/>
  <c r="W25" i="18" s="1"/>
  <c r="X25" i="18" s="1"/>
  <c r="Y25" i="18" s="1"/>
  <c r="Z25" i="18" s="1"/>
  <c r="AA25" i="18" s="1"/>
  <c r="AB25" i="18" s="1"/>
  <c r="AC25" i="18" s="1"/>
  <c r="AD25" i="18" s="1"/>
  <c r="AE25" i="18" s="1"/>
  <c r="AF25" i="18" s="1"/>
  <c r="AG25" i="18" s="1"/>
  <c r="AH25" i="18" s="1"/>
  <c r="D42" i="11"/>
  <c r="D41" i="11"/>
  <c r="D28" i="11"/>
  <c r="D29" i="11"/>
  <c r="D30" i="11"/>
  <c r="D35" i="11"/>
  <c r="D16" i="11"/>
  <c r="D17" i="11"/>
  <c r="D36" i="11"/>
  <c r="D34" i="11"/>
  <c r="D18" i="11"/>
  <c r="E33" i="18"/>
  <c r="E32" i="18"/>
  <c r="D21" i="14"/>
  <c r="C37" i="11"/>
  <c r="C19" i="11"/>
  <c r="D22" i="14"/>
  <c r="C43" i="11"/>
  <c r="O24" i="7"/>
  <c r="P24" i="7" s="1"/>
  <c r="C25" i="11"/>
  <c r="D15" i="14"/>
  <c r="D30" i="14" s="1"/>
  <c r="E40" i="11" s="1"/>
  <c r="D16" i="14"/>
  <c r="D31" i="14" s="1"/>
  <c r="D17" i="14"/>
  <c r="D32" i="14" s="1"/>
  <c r="O23" i="7"/>
  <c r="C31" i="11"/>
  <c r="D25" i="11" l="1"/>
  <c r="AI28" i="18"/>
  <c r="AJ28" i="18" s="1"/>
  <c r="AK28" i="18" s="1"/>
  <c r="AL28" i="18" s="1"/>
  <c r="AM28" i="18" s="1"/>
  <c r="AN28" i="18" s="1"/>
  <c r="AO28" i="18" s="1"/>
  <c r="AP28" i="18" s="1"/>
  <c r="AQ28" i="18" s="1"/>
  <c r="AR28" i="18" s="1"/>
  <c r="AS28" i="18" s="1"/>
  <c r="AT28" i="18" s="1"/>
  <c r="AU28" i="18" s="1"/>
  <c r="AV28" i="18" s="1"/>
  <c r="AW28" i="18" s="1"/>
  <c r="AX28" i="18" s="1"/>
  <c r="AY28" i="18" s="1"/>
  <c r="AZ28" i="18" s="1"/>
  <c r="BA28" i="18" s="1"/>
  <c r="BB28" i="18" s="1"/>
  <c r="BC28" i="18" s="1"/>
  <c r="BD28" i="18" s="1"/>
  <c r="BE28" i="18" s="1"/>
  <c r="BF28" i="18" s="1"/>
  <c r="BG28" i="18" s="1"/>
  <c r="BH28" i="18" s="1"/>
  <c r="BI28" i="18" s="1"/>
  <c r="BJ28" i="18" s="1"/>
  <c r="BK28" i="18" s="1"/>
  <c r="BL28" i="18" s="1"/>
  <c r="BM28" i="18" s="1"/>
  <c r="BN28" i="18" s="1"/>
  <c r="BO28" i="18" s="1"/>
  <c r="BP28" i="18" s="1"/>
  <c r="BQ28" i="18" s="1"/>
  <c r="BR28" i="18" s="1"/>
  <c r="BS28" i="18" s="1"/>
  <c r="BT28" i="18" s="1"/>
  <c r="BU28" i="18" s="1"/>
  <c r="BV28" i="18" s="1"/>
  <c r="BW28" i="18" s="1"/>
  <c r="BX28" i="18" s="1"/>
  <c r="BY28" i="18" s="1"/>
  <c r="BZ28" i="18" s="1"/>
  <c r="CA28" i="18" s="1"/>
  <c r="CB28" i="18" s="1"/>
  <c r="CC28" i="18" s="1"/>
  <c r="CD28" i="18" s="1"/>
  <c r="E42" i="11"/>
  <c r="E41" i="11"/>
  <c r="AI27" i="18"/>
  <c r="AJ27" i="18" s="1"/>
  <c r="AK27" i="18" s="1"/>
  <c r="AL27" i="18" s="1"/>
  <c r="AM27" i="18" s="1"/>
  <c r="AN27" i="18" s="1"/>
  <c r="AO27" i="18" s="1"/>
  <c r="AP27" i="18" s="1"/>
  <c r="AQ27" i="18" s="1"/>
  <c r="AR27" i="18" s="1"/>
  <c r="AS27" i="18" s="1"/>
  <c r="AT27" i="18" s="1"/>
  <c r="AU27" i="18" s="1"/>
  <c r="AV27" i="18" s="1"/>
  <c r="AW27" i="18" s="1"/>
  <c r="AX27" i="18" s="1"/>
  <c r="AY27" i="18" s="1"/>
  <c r="AZ27" i="18" s="1"/>
  <c r="BA27" i="18" s="1"/>
  <c r="BB27" i="18" s="1"/>
  <c r="BC27" i="18" s="1"/>
  <c r="BD27" i="18" s="1"/>
  <c r="BE27" i="18" s="1"/>
  <c r="BF27" i="18" s="1"/>
  <c r="BG27" i="18" s="1"/>
  <c r="BH27" i="18" s="1"/>
  <c r="BI27" i="18" s="1"/>
  <c r="BJ27" i="18" s="1"/>
  <c r="BK27" i="18" s="1"/>
  <c r="BL27" i="18" s="1"/>
  <c r="BM27" i="18" s="1"/>
  <c r="BN27" i="18" s="1"/>
  <c r="BO27" i="18" s="1"/>
  <c r="BP27" i="18" s="1"/>
  <c r="BQ27" i="18" s="1"/>
  <c r="BR27" i="18" s="1"/>
  <c r="BS27" i="18" s="1"/>
  <c r="BT27" i="18" s="1"/>
  <c r="BU27" i="18" s="1"/>
  <c r="BV27" i="18" s="1"/>
  <c r="BW27" i="18" s="1"/>
  <c r="BX27" i="18" s="1"/>
  <c r="BY27" i="18" s="1"/>
  <c r="BZ27" i="18" s="1"/>
  <c r="CA27" i="18" s="1"/>
  <c r="CB27" i="18" s="1"/>
  <c r="CC27" i="18" s="1"/>
  <c r="CD27" i="18" s="1"/>
  <c r="G22" i="18"/>
  <c r="F31" i="18"/>
  <c r="AI25" i="18"/>
  <c r="AJ25" i="18" s="1"/>
  <c r="AK25" i="18" s="1"/>
  <c r="AL25" i="18" s="1"/>
  <c r="AM25" i="18" s="1"/>
  <c r="AN25" i="18" s="1"/>
  <c r="AO25" i="18" s="1"/>
  <c r="AP25" i="18" s="1"/>
  <c r="AQ25" i="18" s="1"/>
  <c r="AR25" i="18" s="1"/>
  <c r="AS25" i="18" s="1"/>
  <c r="AT25" i="18" s="1"/>
  <c r="AU25" i="18" s="1"/>
  <c r="AV25" i="18" s="1"/>
  <c r="AW25" i="18" s="1"/>
  <c r="AX25" i="18" s="1"/>
  <c r="AY25" i="18" s="1"/>
  <c r="AZ25" i="18" s="1"/>
  <c r="BA25" i="18" s="1"/>
  <c r="BB25" i="18" s="1"/>
  <c r="BC25" i="18" s="1"/>
  <c r="BD25" i="18" s="1"/>
  <c r="BE25" i="18" s="1"/>
  <c r="BF25" i="18" s="1"/>
  <c r="BG25" i="18" s="1"/>
  <c r="BH25" i="18" s="1"/>
  <c r="BI25" i="18" s="1"/>
  <c r="BJ25" i="18" s="1"/>
  <c r="BK25" i="18" s="1"/>
  <c r="BL25" i="18" s="1"/>
  <c r="BM25" i="18" s="1"/>
  <c r="BN25" i="18" s="1"/>
  <c r="BO25" i="18" s="1"/>
  <c r="BP25" i="18" s="1"/>
  <c r="BQ25" i="18" s="1"/>
  <c r="BR25" i="18" s="1"/>
  <c r="BS25" i="18" s="1"/>
  <c r="BT25" i="18" s="1"/>
  <c r="BU25" i="18" s="1"/>
  <c r="BV25" i="18" s="1"/>
  <c r="BW25" i="18" s="1"/>
  <c r="BX25" i="18" s="1"/>
  <c r="BY25" i="18" s="1"/>
  <c r="BZ25" i="18" s="1"/>
  <c r="CA25" i="18" s="1"/>
  <c r="CB25" i="18" s="1"/>
  <c r="CC25" i="18" s="1"/>
  <c r="CD25" i="18" s="1"/>
  <c r="AJ24" i="18"/>
  <c r="AK24" i="18" s="1"/>
  <c r="AL24" i="18" s="1"/>
  <c r="AM24" i="18" s="1"/>
  <c r="AN24" i="18" s="1"/>
  <c r="AO24" i="18" s="1"/>
  <c r="AP24" i="18" s="1"/>
  <c r="AQ24" i="18" s="1"/>
  <c r="AR24" i="18" s="1"/>
  <c r="AS24" i="18" s="1"/>
  <c r="AT24" i="18" s="1"/>
  <c r="AU24" i="18" s="1"/>
  <c r="AV24" i="18" s="1"/>
  <c r="AW24" i="18" s="1"/>
  <c r="AX24" i="18" s="1"/>
  <c r="AY24" i="18" s="1"/>
  <c r="AZ24" i="18" s="1"/>
  <c r="BA24" i="18" s="1"/>
  <c r="BB24" i="18" s="1"/>
  <c r="BC24" i="18" s="1"/>
  <c r="BD24" i="18" s="1"/>
  <c r="BE24" i="18" s="1"/>
  <c r="BF24" i="18" s="1"/>
  <c r="BG24" i="18" s="1"/>
  <c r="BH24" i="18" s="1"/>
  <c r="BI24" i="18" s="1"/>
  <c r="BJ24" i="18" s="1"/>
  <c r="BK24" i="18" s="1"/>
  <c r="BL24" i="18" s="1"/>
  <c r="BM24" i="18" s="1"/>
  <c r="BN24" i="18" s="1"/>
  <c r="BO24" i="18" s="1"/>
  <c r="BP24" i="18" s="1"/>
  <c r="BQ24" i="18" s="1"/>
  <c r="BR24" i="18" s="1"/>
  <c r="BS24" i="18" s="1"/>
  <c r="BT24" i="18" s="1"/>
  <c r="BU24" i="18" s="1"/>
  <c r="BV24" i="18" s="1"/>
  <c r="BW24" i="18" s="1"/>
  <c r="BX24" i="18" s="1"/>
  <c r="BY24" i="18" s="1"/>
  <c r="BZ24" i="18" s="1"/>
  <c r="CA24" i="18" s="1"/>
  <c r="CB24" i="18" s="1"/>
  <c r="CC24" i="18" s="1"/>
  <c r="CD24" i="18" s="1"/>
  <c r="E29" i="11"/>
  <c r="E30" i="11"/>
  <c r="E28" i="11"/>
  <c r="D31" i="11"/>
  <c r="E24" i="11"/>
  <c r="E22" i="11"/>
  <c r="E23" i="11"/>
  <c r="E17" i="11"/>
  <c r="E36" i="11"/>
  <c r="E35" i="11"/>
  <c r="E16" i="11"/>
  <c r="E18" i="11"/>
  <c r="E34" i="11"/>
  <c r="F32" i="18"/>
  <c r="F33" i="18"/>
  <c r="D43" i="11"/>
  <c r="E22" i="14"/>
  <c r="E21" i="14"/>
  <c r="E20" i="14"/>
  <c r="D19" i="11"/>
  <c r="D37" i="11"/>
  <c r="E15" i="14"/>
  <c r="E30" i="14" s="1"/>
  <c r="E16" i="14"/>
  <c r="E31" i="14" s="1"/>
  <c r="E17" i="14"/>
  <c r="E32" i="14" s="1"/>
  <c r="P23" i="7"/>
  <c r="F20" i="14"/>
  <c r="F21" i="14"/>
  <c r="F22" i="14"/>
  <c r="Q24" i="7"/>
  <c r="E43" i="11" l="1"/>
  <c r="G31" i="18"/>
  <c r="H22" i="18"/>
  <c r="F28" i="11"/>
  <c r="F30" i="11"/>
  <c r="F29" i="11"/>
  <c r="F24" i="11"/>
  <c r="F23" i="11"/>
  <c r="F22" i="11"/>
  <c r="F17" i="11"/>
  <c r="F35" i="11"/>
  <c r="F16" i="11"/>
  <c r="F36" i="11"/>
  <c r="F18" i="11"/>
  <c r="F34" i="11"/>
  <c r="F40" i="11"/>
  <c r="F42" i="11"/>
  <c r="F41" i="11"/>
  <c r="G32" i="18"/>
  <c r="G33" i="18"/>
  <c r="E25" i="11"/>
  <c r="E19" i="11"/>
  <c r="E31" i="11"/>
  <c r="F16" i="14"/>
  <c r="F31" i="14" s="1"/>
  <c r="G22" i="11" s="1"/>
  <c r="F17" i="14"/>
  <c r="F32" i="14" s="1"/>
  <c r="Q23" i="7"/>
  <c r="F15" i="14"/>
  <c r="F30" i="14" s="1"/>
  <c r="G41" i="11" s="1"/>
  <c r="G20" i="14"/>
  <c r="G21" i="14"/>
  <c r="G22" i="14"/>
  <c r="R24" i="7"/>
  <c r="E37" i="11"/>
  <c r="G42" i="11" l="1"/>
  <c r="G40" i="11"/>
  <c r="G23" i="11"/>
  <c r="G24" i="11"/>
  <c r="H31" i="18"/>
  <c r="I22" i="18"/>
  <c r="F25" i="11"/>
  <c r="G29" i="11"/>
  <c r="G30" i="11"/>
  <c r="G28" i="11"/>
  <c r="G17" i="11"/>
  <c r="G16" i="11"/>
  <c r="G18" i="11"/>
  <c r="G34" i="11"/>
  <c r="G36" i="11"/>
  <c r="G35" i="11"/>
  <c r="H33" i="18"/>
  <c r="H32" i="18"/>
  <c r="F43" i="11"/>
  <c r="F19" i="11"/>
  <c r="F37" i="11"/>
  <c r="H21" i="14"/>
  <c r="H22" i="14"/>
  <c r="S24" i="7"/>
  <c r="H20" i="14"/>
  <c r="G17" i="14"/>
  <c r="G32" i="14" s="1"/>
  <c r="R23" i="7"/>
  <c r="G15" i="14"/>
  <c r="G30" i="14" s="1"/>
  <c r="H41" i="11" s="1"/>
  <c r="G16" i="14"/>
  <c r="G31" i="14" s="1"/>
  <c r="H24" i="11" s="1"/>
  <c r="F31" i="11"/>
  <c r="H40" i="11" l="1"/>
  <c r="H23" i="11"/>
  <c r="G43" i="11"/>
  <c r="H22" i="11"/>
  <c r="H42" i="11"/>
  <c r="G25" i="11"/>
  <c r="J22" i="18"/>
  <c r="I31" i="18"/>
  <c r="H28" i="11"/>
  <c r="H30" i="11"/>
  <c r="H29" i="11"/>
  <c r="H16" i="11"/>
  <c r="H36" i="11"/>
  <c r="H17" i="11"/>
  <c r="H34" i="11"/>
  <c r="H18" i="11"/>
  <c r="H35" i="11"/>
  <c r="I33" i="18"/>
  <c r="I32" i="18"/>
  <c r="G31" i="11"/>
  <c r="G37" i="11"/>
  <c r="G19" i="11"/>
  <c r="I21" i="14"/>
  <c r="I22" i="14"/>
  <c r="T24" i="7"/>
  <c r="I20" i="14"/>
  <c r="S23" i="7"/>
  <c r="H15" i="14"/>
  <c r="H30" i="14" s="1"/>
  <c r="I41" i="11" s="1"/>
  <c r="H16" i="14"/>
  <c r="H31" i="14" s="1"/>
  <c r="I22" i="11" s="1"/>
  <c r="H17" i="14"/>
  <c r="H32" i="14" s="1"/>
  <c r="H25" i="11" l="1"/>
  <c r="H43" i="11"/>
  <c r="I42" i="11"/>
  <c r="I40" i="11"/>
  <c r="I23" i="11"/>
  <c r="I24" i="11"/>
  <c r="J31" i="18"/>
  <c r="K22" i="18"/>
  <c r="I35" i="11"/>
  <c r="I18" i="11"/>
  <c r="I17" i="11"/>
  <c r="I36" i="11"/>
  <c r="I34" i="11"/>
  <c r="I16" i="11"/>
  <c r="I29" i="11"/>
  <c r="I30" i="11"/>
  <c r="I28" i="11"/>
  <c r="J32" i="18"/>
  <c r="J33" i="18"/>
  <c r="H37" i="11"/>
  <c r="J22" i="14"/>
  <c r="U24" i="7"/>
  <c r="J20" i="14"/>
  <c r="J21" i="14"/>
  <c r="H19" i="11"/>
  <c r="H31" i="11"/>
  <c r="T23" i="7"/>
  <c r="I17" i="14"/>
  <c r="I32" i="14" s="1"/>
  <c r="I15" i="14"/>
  <c r="I30" i="14" s="1"/>
  <c r="J40" i="11" s="1"/>
  <c r="I16" i="14"/>
  <c r="I31" i="14" s="1"/>
  <c r="J23" i="11" s="1"/>
  <c r="I43" i="11" l="1"/>
  <c r="I25" i="11"/>
  <c r="J42" i="11"/>
  <c r="J41" i="11"/>
  <c r="J24" i="11"/>
  <c r="J22" i="11"/>
  <c r="L22" i="18"/>
  <c r="K31" i="18"/>
  <c r="J29" i="11"/>
  <c r="J30" i="11"/>
  <c r="J28" i="11"/>
  <c r="J18" i="11"/>
  <c r="J35" i="11"/>
  <c r="J17" i="11"/>
  <c r="J36" i="11"/>
  <c r="J34" i="11"/>
  <c r="J16" i="11"/>
  <c r="K32" i="18"/>
  <c r="K33" i="18"/>
  <c r="I31" i="11"/>
  <c r="V24" i="7"/>
  <c r="K21" i="14"/>
  <c r="K20" i="14"/>
  <c r="K22" i="14"/>
  <c r="I19" i="11"/>
  <c r="J15" i="14"/>
  <c r="J30" i="14" s="1"/>
  <c r="K40" i="11" s="1"/>
  <c r="J16" i="14"/>
  <c r="J31" i="14" s="1"/>
  <c r="K24" i="11" s="1"/>
  <c r="J17" i="14"/>
  <c r="J32" i="14" s="1"/>
  <c r="U23" i="7"/>
  <c r="I37" i="11"/>
  <c r="J43" i="11" l="1"/>
  <c r="J25" i="11"/>
  <c r="K42" i="11"/>
  <c r="K23" i="11"/>
  <c r="K22" i="11"/>
  <c r="K41" i="11"/>
  <c r="L31" i="18"/>
  <c r="M22" i="18"/>
  <c r="K30" i="11"/>
  <c r="K28" i="11"/>
  <c r="K29" i="11"/>
  <c r="K36" i="11"/>
  <c r="K18" i="11"/>
  <c r="K17" i="11"/>
  <c r="K34" i="11"/>
  <c r="K35" i="11"/>
  <c r="K16" i="11"/>
  <c r="L33" i="18"/>
  <c r="L32" i="18"/>
  <c r="J31" i="11"/>
  <c r="J19" i="11"/>
  <c r="L22" i="14"/>
  <c r="L20" i="14"/>
  <c r="L21" i="14"/>
  <c r="W24" i="7"/>
  <c r="K15" i="14"/>
  <c r="K30" i="14" s="1"/>
  <c r="L42" i="11" s="1"/>
  <c r="K16" i="14"/>
  <c r="K31" i="14" s="1"/>
  <c r="L22" i="11" s="1"/>
  <c r="K17" i="14"/>
  <c r="K32" i="14" s="1"/>
  <c r="V23" i="7"/>
  <c r="J37" i="11"/>
  <c r="K25" i="11" l="1"/>
  <c r="L41" i="11"/>
  <c r="L23" i="11"/>
  <c r="L40" i="11"/>
  <c r="L24" i="11"/>
  <c r="K43" i="11"/>
  <c r="M31" i="18"/>
  <c r="N22" i="18"/>
  <c r="L18" i="11"/>
  <c r="L16" i="11"/>
  <c r="L17" i="11"/>
  <c r="L36" i="11"/>
  <c r="L35" i="11"/>
  <c r="L34" i="11"/>
  <c r="L29" i="11"/>
  <c r="L28" i="11"/>
  <c r="L30" i="11"/>
  <c r="M33" i="18"/>
  <c r="M32" i="18"/>
  <c r="K37" i="11"/>
  <c r="M20" i="14"/>
  <c r="X24" i="7"/>
  <c r="M21" i="14"/>
  <c r="M22" i="14"/>
  <c r="K19" i="11"/>
  <c r="K31" i="11"/>
  <c r="L15" i="14"/>
  <c r="L30" i="14" s="1"/>
  <c r="M42" i="11" s="1"/>
  <c r="L16" i="14"/>
  <c r="L31" i="14" s="1"/>
  <c r="M23" i="11" s="1"/>
  <c r="L17" i="14"/>
  <c r="L32" i="14" s="1"/>
  <c r="W23" i="7"/>
  <c r="L43" i="11" l="1"/>
  <c r="L25" i="11"/>
  <c r="M22" i="11"/>
  <c r="M24" i="11"/>
  <c r="M41" i="11"/>
  <c r="M40" i="11"/>
  <c r="N31" i="18"/>
  <c r="O22" i="18"/>
  <c r="M18" i="11"/>
  <c r="M17" i="11"/>
  <c r="M16" i="11"/>
  <c r="M36" i="11"/>
  <c r="M34" i="11"/>
  <c r="M35" i="11"/>
  <c r="M28" i="11"/>
  <c r="M29" i="11"/>
  <c r="M30" i="11"/>
  <c r="N32" i="18"/>
  <c r="N33" i="18"/>
  <c r="L37" i="11"/>
  <c r="L19" i="11"/>
  <c r="L31" i="11"/>
  <c r="M16" i="14"/>
  <c r="M31" i="14" s="1"/>
  <c r="N22" i="11" s="1"/>
  <c r="M17" i="14"/>
  <c r="M32" i="14" s="1"/>
  <c r="X23" i="7"/>
  <c r="M15" i="14"/>
  <c r="M30" i="14" s="1"/>
  <c r="N41" i="11" s="1"/>
  <c r="N20" i="14"/>
  <c r="N21" i="14"/>
  <c r="N22" i="14"/>
  <c r="Y24" i="7"/>
  <c r="M25" i="11" l="1"/>
  <c r="N40" i="11"/>
  <c r="M43" i="11"/>
  <c r="N42" i="11"/>
  <c r="N24" i="11"/>
  <c r="N23" i="11"/>
  <c r="O31" i="18"/>
  <c r="P22" i="18"/>
  <c r="N30" i="11"/>
  <c r="N29" i="11"/>
  <c r="N28" i="11"/>
  <c r="N18" i="11"/>
  <c r="N17" i="11"/>
  <c r="N36" i="11"/>
  <c r="N34" i="11"/>
  <c r="N35" i="11"/>
  <c r="N16" i="11"/>
  <c r="O33" i="18"/>
  <c r="O32" i="18"/>
  <c r="N17" i="14"/>
  <c r="N32" i="14" s="1"/>
  <c r="Y23" i="7"/>
  <c r="N15" i="14"/>
  <c r="N30" i="14" s="1"/>
  <c r="O41" i="11" s="1"/>
  <c r="N16" i="14"/>
  <c r="N31" i="14" s="1"/>
  <c r="O24" i="11" s="1"/>
  <c r="M31" i="11"/>
  <c r="M37" i="11"/>
  <c r="M19" i="11"/>
  <c r="O20" i="14"/>
  <c r="O21" i="14"/>
  <c r="O22" i="14"/>
  <c r="Z24" i="7"/>
  <c r="N43" i="11" l="1"/>
  <c r="N25" i="11"/>
  <c r="O22" i="11"/>
  <c r="O23" i="11"/>
  <c r="O40" i="11"/>
  <c r="O42" i="11"/>
  <c r="P31" i="18"/>
  <c r="Q22" i="18"/>
  <c r="O30" i="11"/>
  <c r="O29" i="11"/>
  <c r="O28" i="11"/>
  <c r="O18" i="11"/>
  <c r="O34" i="11"/>
  <c r="O17" i="11"/>
  <c r="O36" i="11"/>
  <c r="O16" i="11"/>
  <c r="O35" i="11"/>
  <c r="P32" i="18"/>
  <c r="P33" i="18"/>
  <c r="N31" i="11"/>
  <c r="N37" i="11"/>
  <c r="Z23" i="7"/>
  <c r="O15" i="14"/>
  <c r="O30" i="14" s="1"/>
  <c r="P40" i="11" s="1"/>
  <c r="O16" i="14"/>
  <c r="O31" i="14" s="1"/>
  <c r="P23" i="11" s="1"/>
  <c r="O17" i="14"/>
  <c r="O32" i="14" s="1"/>
  <c r="P20" i="14"/>
  <c r="P21" i="14"/>
  <c r="P22" i="14"/>
  <c r="AA24" i="7"/>
  <c r="N19" i="11"/>
  <c r="O25" i="11" l="1"/>
  <c r="O43" i="11"/>
  <c r="P22" i="11"/>
  <c r="P24" i="11"/>
  <c r="P41" i="11"/>
  <c r="P42" i="11"/>
  <c r="R22" i="18"/>
  <c r="Q31" i="18"/>
  <c r="P34" i="11"/>
  <c r="P18" i="11"/>
  <c r="P17" i="11"/>
  <c r="P36" i="11"/>
  <c r="P35" i="11"/>
  <c r="P16" i="11"/>
  <c r="P29" i="11"/>
  <c r="P28" i="11"/>
  <c r="P30" i="11"/>
  <c r="Q32" i="18"/>
  <c r="Q33" i="18"/>
  <c r="O19" i="11"/>
  <c r="Q22" i="14"/>
  <c r="AB24" i="7"/>
  <c r="Q20" i="14"/>
  <c r="Q21" i="14"/>
  <c r="O37" i="11"/>
  <c r="O31" i="11"/>
  <c r="AA23" i="7"/>
  <c r="P16" i="14"/>
  <c r="P31" i="14" s="1"/>
  <c r="Q22" i="11" s="1"/>
  <c r="P15" i="14"/>
  <c r="P30" i="14" s="1"/>
  <c r="Q41" i="11" s="1"/>
  <c r="P17" i="14"/>
  <c r="P32" i="14" s="1"/>
  <c r="P25" i="11" l="1"/>
  <c r="Q23" i="11"/>
  <c r="P43" i="11"/>
  <c r="Q42" i="11"/>
  <c r="Q40" i="11"/>
  <c r="Q24" i="11"/>
  <c r="S22" i="18"/>
  <c r="R31" i="18"/>
  <c r="Q34" i="11"/>
  <c r="Q35" i="11"/>
  <c r="Q17" i="11"/>
  <c r="Q16" i="11"/>
  <c r="Q18" i="11"/>
  <c r="Q36" i="11"/>
  <c r="Q28" i="11"/>
  <c r="Q29" i="11"/>
  <c r="Q30" i="11"/>
  <c r="R33" i="18"/>
  <c r="R32" i="18"/>
  <c r="P19" i="11"/>
  <c r="P31" i="11"/>
  <c r="AC24" i="7"/>
  <c r="R20" i="14"/>
  <c r="R21" i="14"/>
  <c r="R22" i="14"/>
  <c r="P37" i="11"/>
  <c r="AB23" i="7"/>
  <c r="Q15" i="14"/>
  <c r="Q30" i="14" s="1"/>
  <c r="R40" i="11" s="1"/>
  <c r="Q16" i="14"/>
  <c r="Q31" i="14" s="1"/>
  <c r="R24" i="11" s="1"/>
  <c r="Q17" i="14"/>
  <c r="Q32" i="14" s="1"/>
  <c r="Q25" i="11" l="1"/>
  <c r="Q43" i="11"/>
  <c r="R41" i="11"/>
  <c r="R42" i="11"/>
  <c r="R23" i="11"/>
  <c r="R22" i="11"/>
  <c r="T22" i="18"/>
  <c r="S31" i="18"/>
  <c r="R16" i="11"/>
  <c r="R17" i="11"/>
  <c r="R34" i="11"/>
  <c r="R36" i="11"/>
  <c r="R35" i="11"/>
  <c r="R18" i="11"/>
  <c r="R30" i="11"/>
  <c r="R28" i="11"/>
  <c r="R29" i="11"/>
  <c r="S32" i="18"/>
  <c r="S33" i="18"/>
  <c r="Q37" i="11"/>
  <c r="AD24" i="7"/>
  <c r="S21" i="14"/>
  <c r="S20" i="14"/>
  <c r="S22" i="14"/>
  <c r="Q31" i="11"/>
  <c r="R15" i="14"/>
  <c r="R30" i="14" s="1"/>
  <c r="S42" i="11" s="1"/>
  <c r="R16" i="14"/>
  <c r="R31" i="14" s="1"/>
  <c r="S23" i="11" s="1"/>
  <c r="R17" i="14"/>
  <c r="R32" i="14" s="1"/>
  <c r="AC23" i="7"/>
  <c r="Q19" i="11"/>
  <c r="R43" i="11" l="1"/>
  <c r="S41" i="11"/>
  <c r="R25" i="11"/>
  <c r="S22" i="11"/>
  <c r="S40" i="11"/>
  <c r="S24" i="11"/>
  <c r="U22" i="18"/>
  <c r="T31" i="18"/>
  <c r="S29" i="11"/>
  <c r="S28" i="11"/>
  <c r="S30" i="11"/>
  <c r="S18" i="11"/>
  <c r="S35" i="11"/>
  <c r="S16" i="11"/>
  <c r="S36" i="11"/>
  <c r="S34" i="11"/>
  <c r="S17" i="11"/>
  <c r="T33" i="18"/>
  <c r="T32" i="18"/>
  <c r="R31" i="11"/>
  <c r="R37" i="11"/>
  <c r="R19" i="11"/>
  <c r="S15" i="14"/>
  <c r="S30" i="14" s="1"/>
  <c r="T40" i="11" s="1"/>
  <c r="S16" i="14"/>
  <c r="S31" i="14" s="1"/>
  <c r="T22" i="11" s="1"/>
  <c r="S17" i="14"/>
  <c r="S32" i="14" s="1"/>
  <c r="AD23" i="7"/>
  <c r="T20" i="14"/>
  <c r="T22" i="14"/>
  <c r="T21" i="14"/>
  <c r="AE24" i="7"/>
  <c r="S43" i="11" l="1"/>
  <c r="S25" i="11"/>
  <c r="T23" i="11"/>
  <c r="T24" i="11"/>
  <c r="T42" i="11"/>
  <c r="T41" i="11"/>
  <c r="U31" i="18"/>
  <c r="V22" i="18"/>
  <c r="T18" i="11"/>
  <c r="T35" i="11"/>
  <c r="T17" i="11"/>
  <c r="T16" i="11"/>
  <c r="T34" i="11"/>
  <c r="T36" i="11"/>
  <c r="T28" i="11"/>
  <c r="T29" i="11"/>
  <c r="T30" i="11"/>
  <c r="U32" i="18"/>
  <c r="U33" i="18"/>
  <c r="S19" i="11"/>
  <c r="S37" i="11"/>
  <c r="S31" i="11"/>
  <c r="U20" i="14"/>
  <c r="U21" i="14"/>
  <c r="U22" i="14"/>
  <c r="AF24" i="7"/>
  <c r="T15" i="14"/>
  <c r="T30" i="14" s="1"/>
  <c r="U42" i="11" s="1"/>
  <c r="T16" i="14"/>
  <c r="T31" i="14" s="1"/>
  <c r="U23" i="11" s="1"/>
  <c r="T17" i="14"/>
  <c r="T32" i="14" s="1"/>
  <c r="AE23" i="7"/>
  <c r="T25" i="11" l="1"/>
  <c r="T43" i="11"/>
  <c r="U41" i="11"/>
  <c r="U24" i="11"/>
  <c r="U22" i="11"/>
  <c r="U40" i="11"/>
  <c r="W22" i="18"/>
  <c r="V31" i="18"/>
  <c r="U18" i="11"/>
  <c r="U34" i="11"/>
  <c r="U36" i="11"/>
  <c r="U35" i="11"/>
  <c r="U16" i="11"/>
  <c r="U17" i="11"/>
  <c r="U29" i="11"/>
  <c r="U28" i="11"/>
  <c r="U30" i="11"/>
  <c r="V32" i="18"/>
  <c r="V33" i="18"/>
  <c r="T31" i="11"/>
  <c r="T19" i="11"/>
  <c r="V20" i="14"/>
  <c r="V21" i="14"/>
  <c r="V22" i="14"/>
  <c r="AG24" i="7"/>
  <c r="T37" i="11"/>
  <c r="U15" i="14"/>
  <c r="U30" i="14" s="1"/>
  <c r="V40" i="11" s="1"/>
  <c r="U16" i="14"/>
  <c r="U31" i="14" s="1"/>
  <c r="V22" i="11" s="1"/>
  <c r="U17" i="14"/>
  <c r="U32" i="14" s="1"/>
  <c r="AF23" i="7"/>
  <c r="U25" i="11" l="1"/>
  <c r="U43" i="11"/>
  <c r="V42" i="11"/>
  <c r="V41" i="11"/>
  <c r="V24" i="11"/>
  <c r="V23" i="11"/>
  <c r="X22" i="18"/>
  <c r="W31" i="18"/>
  <c r="V28" i="11"/>
  <c r="V29" i="11"/>
  <c r="V30" i="11"/>
  <c r="V18" i="11"/>
  <c r="V34" i="11"/>
  <c r="V36" i="11"/>
  <c r="V17" i="11"/>
  <c r="V16" i="11"/>
  <c r="V35" i="11"/>
  <c r="W33" i="18"/>
  <c r="W32" i="18"/>
  <c r="U37" i="11"/>
  <c r="U31" i="11"/>
  <c r="V16" i="14"/>
  <c r="V31" i="14" s="1"/>
  <c r="W23" i="11" s="1"/>
  <c r="V17" i="14"/>
  <c r="V32" i="14" s="1"/>
  <c r="AG23" i="7"/>
  <c r="V15" i="14"/>
  <c r="V30" i="14" s="1"/>
  <c r="W40" i="11" s="1"/>
  <c r="W20" i="14"/>
  <c r="W21" i="14"/>
  <c r="W22" i="14"/>
  <c r="AH24" i="7"/>
  <c r="U19" i="11"/>
  <c r="V25" i="11" l="1"/>
  <c r="V43" i="11"/>
  <c r="W42" i="11"/>
  <c r="W41" i="11"/>
  <c r="W22" i="11"/>
  <c r="W24" i="11"/>
  <c r="Y22" i="18"/>
  <c r="X31" i="18"/>
  <c r="W34" i="11"/>
  <c r="W18" i="11"/>
  <c r="W17" i="11"/>
  <c r="W35" i="11"/>
  <c r="W16" i="11"/>
  <c r="W36" i="11"/>
  <c r="W28" i="11"/>
  <c r="W29" i="11"/>
  <c r="W30" i="11"/>
  <c r="X32" i="18"/>
  <c r="X33" i="18"/>
  <c r="V19" i="11"/>
  <c r="V31" i="11"/>
  <c r="X21" i="14"/>
  <c r="X22" i="14"/>
  <c r="AI24" i="7"/>
  <c r="X20" i="14"/>
  <c r="AH23" i="7"/>
  <c r="W15" i="14"/>
  <c r="W30" i="14" s="1"/>
  <c r="X42" i="11" s="1"/>
  <c r="W16" i="14"/>
  <c r="W31" i="14" s="1"/>
  <c r="X22" i="11" s="1"/>
  <c r="W17" i="14"/>
  <c r="W32" i="14" s="1"/>
  <c r="V37" i="11"/>
  <c r="W25" i="11" l="1"/>
  <c r="W43" i="11"/>
  <c r="X41" i="11"/>
  <c r="X23" i="11"/>
  <c r="X24" i="11"/>
  <c r="X40" i="11"/>
  <c r="Y31" i="18"/>
  <c r="Z22" i="18"/>
  <c r="X30" i="11"/>
  <c r="X28" i="11"/>
  <c r="X29" i="11"/>
  <c r="X18" i="11"/>
  <c r="X16" i="11"/>
  <c r="X17" i="11"/>
  <c r="X36" i="11"/>
  <c r="X34" i="11"/>
  <c r="X35" i="11"/>
  <c r="Y33" i="18"/>
  <c r="Y32" i="18"/>
  <c r="AI23" i="7"/>
  <c r="X15" i="14"/>
  <c r="X30" i="14" s="1"/>
  <c r="Y41" i="11" s="1"/>
  <c r="X16" i="14"/>
  <c r="X31" i="14" s="1"/>
  <c r="Y23" i="11" s="1"/>
  <c r="X17" i="14"/>
  <c r="X32" i="14" s="1"/>
  <c r="W37" i="11"/>
  <c r="Y22" i="14"/>
  <c r="AJ24" i="7"/>
  <c r="Y20" i="14"/>
  <c r="Y21" i="14"/>
  <c r="W31" i="11"/>
  <c r="W19" i="11"/>
  <c r="X25" i="11" l="1"/>
  <c r="X43" i="11"/>
  <c r="Y40" i="11"/>
  <c r="Y24" i="11"/>
  <c r="Y42" i="11"/>
  <c r="Y22" i="11"/>
  <c r="AA22" i="18"/>
  <c r="Z31" i="18"/>
  <c r="Y36" i="11"/>
  <c r="Y34" i="11"/>
  <c r="Y16" i="11"/>
  <c r="Y18" i="11"/>
  <c r="Y35" i="11"/>
  <c r="Y17" i="11"/>
  <c r="Y30" i="11"/>
  <c r="Y29" i="11"/>
  <c r="Y28" i="11"/>
  <c r="Z32" i="18"/>
  <c r="Z33" i="18"/>
  <c r="X31" i="11"/>
  <c r="X19" i="11"/>
  <c r="X37" i="11"/>
  <c r="Z22" i="14"/>
  <c r="AK24" i="7"/>
  <c r="Z20" i="14"/>
  <c r="Z21" i="14"/>
  <c r="AJ23" i="7"/>
  <c r="Y15" i="14"/>
  <c r="Y30" i="14" s="1"/>
  <c r="Z40" i="11" s="1"/>
  <c r="Y17" i="14"/>
  <c r="Y32" i="14" s="1"/>
  <c r="Y16" i="14"/>
  <c r="Y31" i="14" s="1"/>
  <c r="Z24" i="11" s="1"/>
  <c r="Y25" i="11" l="1"/>
  <c r="Y43" i="11"/>
  <c r="Z42" i="11"/>
  <c r="Z41" i="11"/>
  <c r="Z23" i="11"/>
  <c r="Z22" i="11"/>
  <c r="AB22" i="18"/>
  <c r="AA31" i="18"/>
  <c r="Z16" i="11"/>
  <c r="Z34" i="11"/>
  <c r="Z36" i="11"/>
  <c r="Z35" i="11"/>
  <c r="Z18" i="11"/>
  <c r="Z17" i="11"/>
  <c r="Z29" i="11"/>
  <c r="Z28" i="11"/>
  <c r="Z30" i="11"/>
  <c r="AA32" i="18"/>
  <c r="AA33" i="18"/>
  <c r="Y37" i="11"/>
  <c r="Y19" i="11"/>
  <c r="AL24" i="7"/>
  <c r="AA20" i="14"/>
  <c r="AA21" i="14"/>
  <c r="AA22" i="14"/>
  <c r="Z15" i="14"/>
  <c r="Z30" i="14" s="1"/>
  <c r="AA42" i="11" s="1"/>
  <c r="Z16" i="14"/>
  <c r="Z31" i="14" s="1"/>
  <c r="AA22" i="11" s="1"/>
  <c r="Z17" i="14"/>
  <c r="Z32" i="14" s="1"/>
  <c r="AK23" i="7"/>
  <c r="Y31" i="11"/>
  <c r="Z25" i="11" l="1"/>
  <c r="Z43" i="11"/>
  <c r="AA24" i="11"/>
  <c r="AA23" i="11"/>
  <c r="AA41" i="11"/>
  <c r="AA40" i="11"/>
  <c r="AC22" i="18"/>
  <c r="AB31" i="18"/>
  <c r="AA30" i="11"/>
  <c r="AA29" i="11"/>
  <c r="AA28" i="11"/>
  <c r="AA35" i="11"/>
  <c r="AA34" i="11"/>
  <c r="AA16" i="11"/>
  <c r="AA17" i="11"/>
  <c r="AA18" i="11"/>
  <c r="AA36" i="11"/>
  <c r="AB33" i="18"/>
  <c r="AB32" i="18"/>
  <c r="Z31" i="11"/>
  <c r="AA15" i="14"/>
  <c r="AA30" i="14" s="1"/>
  <c r="AB42" i="11" s="1"/>
  <c r="AA16" i="14"/>
  <c r="AA31" i="14" s="1"/>
  <c r="AB22" i="11" s="1"/>
  <c r="AA17" i="14"/>
  <c r="AA32" i="14" s="1"/>
  <c r="AL23" i="7"/>
  <c r="Z19" i="11"/>
  <c r="Z37" i="11"/>
  <c r="AB20" i="14"/>
  <c r="AB21" i="14"/>
  <c r="AB22" i="14"/>
  <c r="AM24" i="7"/>
  <c r="AB24" i="11" l="1"/>
  <c r="AB41" i="11"/>
  <c r="AA25" i="11"/>
  <c r="AA43" i="11"/>
  <c r="AB40" i="11"/>
  <c r="AB23" i="11"/>
  <c r="AB25" i="11" s="1"/>
  <c r="AC31" i="18"/>
  <c r="AD22" i="18"/>
  <c r="AB18" i="11"/>
  <c r="AB34" i="11"/>
  <c r="AB36" i="11"/>
  <c r="AB17" i="11"/>
  <c r="AB16" i="11"/>
  <c r="AB35" i="11"/>
  <c r="AB29" i="11"/>
  <c r="AB28" i="11"/>
  <c r="AB30" i="11"/>
  <c r="AC33" i="18"/>
  <c r="AC32" i="18"/>
  <c r="AB15" i="14"/>
  <c r="AB30" i="14" s="1"/>
  <c r="AC42" i="11" s="1"/>
  <c r="AB16" i="14"/>
  <c r="AB31" i="14" s="1"/>
  <c r="AC22" i="11" s="1"/>
  <c r="AB17" i="14"/>
  <c r="AB32" i="14" s="1"/>
  <c r="AM23" i="7"/>
  <c r="AC20" i="14"/>
  <c r="AC21" i="14"/>
  <c r="AN24" i="7"/>
  <c r="AC22" i="14"/>
  <c r="AA19" i="11"/>
  <c r="AA31" i="11"/>
  <c r="AA37" i="11"/>
  <c r="AB43" i="11" l="1"/>
  <c r="AC24" i="11"/>
  <c r="AC41" i="11"/>
  <c r="AC23" i="11"/>
  <c r="AC40" i="11"/>
  <c r="AE22" i="18"/>
  <c r="AD31" i="18"/>
  <c r="AC30" i="11"/>
  <c r="AC29" i="11"/>
  <c r="AC28" i="11"/>
  <c r="AC18" i="11"/>
  <c r="AC34" i="11"/>
  <c r="AC35" i="11"/>
  <c r="AC16" i="11"/>
  <c r="AC17" i="11"/>
  <c r="AC36" i="11"/>
  <c r="AD32" i="18"/>
  <c r="AD33" i="18"/>
  <c r="AB19" i="11"/>
  <c r="AB31" i="11"/>
  <c r="AC16" i="14"/>
  <c r="AC31" i="14" s="1"/>
  <c r="AD24" i="11" s="1"/>
  <c r="AC17" i="14"/>
  <c r="AC32" i="14" s="1"/>
  <c r="AN23" i="7"/>
  <c r="AC15" i="14"/>
  <c r="AC30" i="14" s="1"/>
  <c r="AD42" i="11" s="1"/>
  <c r="AD20" i="14"/>
  <c r="AD21" i="14"/>
  <c r="AD22" i="14"/>
  <c r="AO24" i="7"/>
  <c r="AB37" i="11"/>
  <c r="AC43" i="11" l="1"/>
  <c r="AC25" i="11"/>
  <c r="AD40" i="11"/>
  <c r="AD41" i="11"/>
  <c r="AD23" i="11"/>
  <c r="AD22" i="11"/>
  <c r="AF22" i="18"/>
  <c r="AE31" i="18"/>
  <c r="AD35" i="11"/>
  <c r="AD18" i="11"/>
  <c r="AD36" i="11"/>
  <c r="AD34" i="11"/>
  <c r="AD17" i="11"/>
  <c r="AD16" i="11"/>
  <c r="AD30" i="11"/>
  <c r="AD29" i="11"/>
  <c r="AD28" i="11"/>
  <c r="AE33" i="18"/>
  <c r="AE32" i="18"/>
  <c r="AC31" i="11"/>
  <c r="AC37" i="11"/>
  <c r="AD17" i="14"/>
  <c r="AD32" i="14" s="1"/>
  <c r="AO23" i="7"/>
  <c r="AD15" i="14"/>
  <c r="AD30" i="14" s="1"/>
  <c r="AE40" i="11" s="1"/>
  <c r="AD16" i="14"/>
  <c r="AD31" i="14" s="1"/>
  <c r="AE23" i="11" s="1"/>
  <c r="AC19" i="11"/>
  <c r="AE20" i="14"/>
  <c r="AE21" i="14"/>
  <c r="AE22" i="14"/>
  <c r="AP24" i="7"/>
  <c r="AQ24" i="7" s="1"/>
  <c r="AE24" i="11" l="1"/>
  <c r="AD43" i="11"/>
  <c r="AE42" i="11"/>
  <c r="AE22" i="11"/>
  <c r="AD25" i="11"/>
  <c r="AE41" i="11"/>
  <c r="AF31" i="18"/>
  <c r="AG22" i="18"/>
  <c r="AE18" i="11"/>
  <c r="AE17" i="11"/>
  <c r="AE35" i="11"/>
  <c r="AE36" i="11"/>
  <c r="AE34" i="11"/>
  <c r="AE16" i="11"/>
  <c r="AE28" i="11"/>
  <c r="AE30" i="11"/>
  <c r="AE29" i="11"/>
  <c r="AF33" i="18"/>
  <c r="AF32" i="18"/>
  <c r="AR24" i="7"/>
  <c r="AG20" i="14"/>
  <c r="AG22" i="14"/>
  <c r="AG21" i="14"/>
  <c r="AD31" i="11"/>
  <c r="AD37" i="11"/>
  <c r="AE17" i="14"/>
  <c r="AE32" i="14" s="1"/>
  <c r="AP23" i="7"/>
  <c r="AQ23" i="7" s="1"/>
  <c r="AE15" i="14"/>
  <c r="AE30" i="14" s="1"/>
  <c r="AF41" i="11" s="1"/>
  <c r="AE16" i="14"/>
  <c r="AE31" i="14" s="1"/>
  <c r="AF22" i="11" s="1"/>
  <c r="AD19" i="11"/>
  <c r="AF21" i="14"/>
  <c r="AF22" i="14"/>
  <c r="AF20" i="14"/>
  <c r="AE43" i="11" l="1"/>
  <c r="AE25" i="11"/>
  <c r="AF23" i="11"/>
  <c r="AF24" i="11"/>
  <c r="AF42" i="11"/>
  <c r="AF40" i="11"/>
  <c r="AH22" i="18"/>
  <c r="AG31" i="18"/>
  <c r="AF28" i="11"/>
  <c r="AF30" i="11"/>
  <c r="AF29" i="11"/>
  <c r="AF36" i="11"/>
  <c r="AF35" i="11"/>
  <c r="AF17" i="11"/>
  <c r="AF34" i="11"/>
  <c r="AF16" i="11"/>
  <c r="AF18" i="11"/>
  <c r="AG32" i="18"/>
  <c r="AG33" i="18"/>
  <c r="AR23" i="7"/>
  <c r="AG15" i="14"/>
  <c r="AG30" i="14" s="1"/>
  <c r="AH41" i="11" s="1"/>
  <c r="AG16" i="14"/>
  <c r="AG31" i="14" s="1"/>
  <c r="AH22" i="11" s="1"/>
  <c r="AG17" i="14"/>
  <c r="AG32" i="14" s="1"/>
  <c r="AH22" i="14"/>
  <c r="AH20" i="14"/>
  <c r="AH21" i="14"/>
  <c r="AS24" i="7"/>
  <c r="AE31" i="11"/>
  <c r="AE19" i="11"/>
  <c r="AF16" i="14"/>
  <c r="AF31" i="14" s="1"/>
  <c r="AG22" i="11" s="1"/>
  <c r="AF15" i="14"/>
  <c r="AF30" i="14" s="1"/>
  <c r="AG42" i="11" s="1"/>
  <c r="AF17" i="14"/>
  <c r="AF32" i="14" s="1"/>
  <c r="AE37" i="11"/>
  <c r="AF43" i="11" l="1"/>
  <c r="AH40" i="11"/>
  <c r="AF25" i="11"/>
  <c r="AG24" i="11"/>
  <c r="AG23" i="11"/>
  <c r="AH42" i="11"/>
  <c r="AH24" i="11"/>
  <c r="AH23" i="11"/>
  <c r="AG40" i="11"/>
  <c r="AG41" i="11"/>
  <c r="AG43" i="11" s="1"/>
  <c r="AI22" i="18"/>
  <c r="AH31" i="18"/>
  <c r="AG34" i="11"/>
  <c r="AG17" i="11"/>
  <c r="AG36" i="11"/>
  <c r="AG35" i="11"/>
  <c r="AG16" i="11"/>
  <c r="AG18" i="11"/>
  <c r="AG29" i="11"/>
  <c r="AG28" i="11"/>
  <c r="AG30" i="11"/>
  <c r="AH17" i="11"/>
  <c r="AH16" i="11"/>
  <c r="AH34" i="11"/>
  <c r="AH36" i="11"/>
  <c r="AH35" i="11"/>
  <c r="AH18" i="11"/>
  <c r="AH30" i="11"/>
  <c r="AH29" i="11"/>
  <c r="AH28" i="11"/>
  <c r="AH32" i="18"/>
  <c r="AH33" i="18"/>
  <c r="AT24" i="7"/>
  <c r="AI21" i="14"/>
  <c r="AI22" i="14"/>
  <c r="AI20" i="14"/>
  <c r="AH15" i="14"/>
  <c r="AH30" i="14" s="1"/>
  <c r="AI40" i="11" s="1"/>
  <c r="AH17" i="14"/>
  <c r="AH32" i="14" s="1"/>
  <c r="AH16" i="14"/>
  <c r="AH31" i="14" s="1"/>
  <c r="AI22" i="11" s="1"/>
  <c r="AS23" i="7"/>
  <c r="AF31" i="11"/>
  <c r="AF37" i="11"/>
  <c r="AF19" i="11"/>
  <c r="AH43" i="11" l="1"/>
  <c r="AG25" i="11"/>
  <c r="AH25" i="11"/>
  <c r="AI24" i="11"/>
  <c r="AI23" i="11"/>
  <c r="AI41" i="11"/>
  <c r="AI42" i="11"/>
  <c r="AI31" i="18"/>
  <c r="AJ22" i="18"/>
  <c r="AI28" i="11"/>
  <c r="AI30" i="11"/>
  <c r="AI29" i="11"/>
  <c r="AI35" i="11"/>
  <c r="AI34" i="11"/>
  <c r="AI36" i="11"/>
  <c r="AI16" i="11"/>
  <c r="AI17" i="11"/>
  <c r="AI18" i="11"/>
  <c r="AI33" i="18"/>
  <c r="AI32" i="18"/>
  <c r="AH19" i="11"/>
  <c r="AH31" i="11"/>
  <c r="AH37" i="11"/>
  <c r="AI15" i="14"/>
  <c r="AI30" i="14" s="1"/>
  <c r="AJ42" i="11" s="1"/>
  <c r="AI17" i="14"/>
  <c r="AI32" i="14" s="1"/>
  <c r="AT23" i="7"/>
  <c r="AI16" i="14"/>
  <c r="AI31" i="14" s="1"/>
  <c r="AJ23" i="11" s="1"/>
  <c r="AJ22" i="14"/>
  <c r="AU24" i="7"/>
  <c r="AJ21" i="14"/>
  <c r="AJ20" i="14"/>
  <c r="AG31" i="11"/>
  <c r="AG19" i="11"/>
  <c r="AG37" i="11"/>
  <c r="AI25" i="11" l="1"/>
  <c r="AI43" i="11"/>
  <c r="AJ41" i="11"/>
  <c r="AJ40" i="11"/>
  <c r="AJ22" i="11"/>
  <c r="AJ24" i="11"/>
  <c r="AK22" i="18"/>
  <c r="AJ31" i="18"/>
  <c r="AJ35" i="11"/>
  <c r="AJ18" i="11"/>
  <c r="AJ34" i="11"/>
  <c r="AJ17" i="11"/>
  <c r="AJ36" i="11"/>
  <c r="AJ16" i="11"/>
  <c r="AJ29" i="11"/>
  <c r="AJ30" i="11"/>
  <c r="AJ28" i="11"/>
  <c r="AJ33" i="18"/>
  <c r="AJ32" i="18"/>
  <c r="AI31" i="11"/>
  <c r="AI19" i="11"/>
  <c r="AI37" i="11"/>
  <c r="AJ16" i="14"/>
  <c r="AJ31" i="14" s="1"/>
  <c r="AK23" i="11" s="1"/>
  <c r="AJ15" i="14"/>
  <c r="AJ30" i="14" s="1"/>
  <c r="AK42" i="11" s="1"/>
  <c r="AJ17" i="14"/>
  <c r="AJ32" i="14" s="1"/>
  <c r="AU23" i="7"/>
  <c r="AK21" i="14"/>
  <c r="AK20" i="14"/>
  <c r="AK22" i="14"/>
  <c r="AV24" i="7"/>
  <c r="AJ43" i="11" l="1"/>
  <c r="AJ25" i="11"/>
  <c r="AK40" i="11"/>
  <c r="AK22" i="11"/>
  <c r="AK24" i="11"/>
  <c r="AK41" i="11"/>
  <c r="AL22" i="18"/>
  <c r="AK31" i="18"/>
  <c r="AK29" i="11"/>
  <c r="AK30" i="11"/>
  <c r="AK28" i="11"/>
  <c r="AK18" i="11"/>
  <c r="AK34" i="11"/>
  <c r="AK17" i="11"/>
  <c r="AK36" i="11"/>
  <c r="AK16" i="11"/>
  <c r="AK35" i="11"/>
  <c r="AK33" i="18"/>
  <c r="AK32" i="18"/>
  <c r="AJ37" i="11"/>
  <c r="AJ31" i="11"/>
  <c r="AJ19" i="11"/>
  <c r="AK15" i="14"/>
  <c r="AK30" i="14" s="1"/>
  <c r="AL42" i="11" s="1"/>
  <c r="AK17" i="14"/>
  <c r="AK32" i="14" s="1"/>
  <c r="AV23" i="7"/>
  <c r="AK16" i="14"/>
  <c r="AK31" i="14" s="1"/>
  <c r="AL23" i="11" s="1"/>
  <c r="AW24" i="7"/>
  <c r="AL22" i="14"/>
  <c r="AL21" i="14"/>
  <c r="AL20" i="14"/>
  <c r="AK43" i="11" l="1"/>
  <c r="AK25" i="11"/>
  <c r="AL22" i="11"/>
  <c r="AL40" i="11"/>
  <c r="AL41" i="11"/>
  <c r="AL24" i="11"/>
  <c r="AM22" i="18"/>
  <c r="AL31" i="18"/>
  <c r="AL18" i="11"/>
  <c r="AL34" i="11"/>
  <c r="AL35" i="11"/>
  <c r="AL17" i="11"/>
  <c r="AL16" i="11"/>
  <c r="AL36" i="11"/>
  <c r="AL28" i="11"/>
  <c r="AL29" i="11"/>
  <c r="AL30" i="11"/>
  <c r="AL32" i="18"/>
  <c r="AL33" i="18"/>
  <c r="AK37" i="11"/>
  <c r="AK31" i="11"/>
  <c r="AK19" i="11"/>
  <c r="AL15" i="14"/>
  <c r="AL30" i="14" s="1"/>
  <c r="AM42" i="11" s="1"/>
  <c r="AL17" i="14"/>
  <c r="AL32" i="14" s="1"/>
  <c r="AL16" i="14"/>
  <c r="AL31" i="14" s="1"/>
  <c r="AM22" i="11" s="1"/>
  <c r="AW23" i="7"/>
  <c r="AM20" i="14"/>
  <c r="AM22" i="14"/>
  <c r="AX24" i="7"/>
  <c r="AM21" i="14"/>
  <c r="AL43" i="11" l="1"/>
  <c r="AM23" i="11"/>
  <c r="AL25" i="11"/>
  <c r="AM24" i="11"/>
  <c r="AM40" i="11"/>
  <c r="AM41" i="11"/>
  <c r="AN22" i="18"/>
  <c r="AM31" i="18"/>
  <c r="AM18" i="11"/>
  <c r="AM17" i="11"/>
  <c r="AM36" i="11"/>
  <c r="AM35" i="11"/>
  <c r="AM16" i="11"/>
  <c r="AM34" i="11"/>
  <c r="AM29" i="11"/>
  <c r="AM28" i="11"/>
  <c r="AM30" i="11"/>
  <c r="AM32" i="18"/>
  <c r="AM33" i="18"/>
  <c r="AL31" i="11"/>
  <c r="AL19" i="11"/>
  <c r="AL37" i="11"/>
  <c r="AM16" i="14"/>
  <c r="AM31" i="14" s="1"/>
  <c r="AN24" i="11" s="1"/>
  <c r="AX23" i="7"/>
  <c r="AM15" i="14"/>
  <c r="AM30" i="14" s="1"/>
  <c r="AN40" i="11" s="1"/>
  <c r="AM17" i="14"/>
  <c r="AM32" i="14" s="1"/>
  <c r="AN20" i="14"/>
  <c r="AN22" i="14"/>
  <c r="AY24" i="7"/>
  <c r="AN21" i="14"/>
  <c r="AM25" i="11" l="1"/>
  <c r="AM43" i="11"/>
  <c r="AN42" i="11"/>
  <c r="AN41" i="11"/>
  <c r="AN23" i="11"/>
  <c r="AN22" i="11"/>
  <c r="AO22" i="18"/>
  <c r="AN31" i="18"/>
  <c r="AN28" i="11"/>
  <c r="AN30" i="11"/>
  <c r="AN29" i="11"/>
  <c r="AN18" i="11"/>
  <c r="AN36" i="11"/>
  <c r="AN34" i="11"/>
  <c r="AN35" i="11"/>
  <c r="AN17" i="11"/>
  <c r="AN16" i="11"/>
  <c r="AN33" i="18"/>
  <c r="AN32" i="18"/>
  <c r="AM19" i="11"/>
  <c r="AM31" i="11"/>
  <c r="AM37" i="11"/>
  <c r="AO21" i="14"/>
  <c r="AO20" i="14"/>
  <c r="AZ24" i="7"/>
  <c r="AO22" i="14"/>
  <c r="AY23" i="7"/>
  <c r="AN16" i="14"/>
  <c r="AN31" i="14" s="1"/>
  <c r="AO24" i="11" s="1"/>
  <c r="AN15" i="14"/>
  <c r="AN30" i="14" s="1"/>
  <c r="AO41" i="11" s="1"/>
  <c r="AN17" i="14"/>
  <c r="AN32" i="14" s="1"/>
  <c r="AN43" i="11" l="1"/>
  <c r="AN25" i="11"/>
  <c r="AO23" i="11"/>
  <c r="AO40" i="11"/>
  <c r="AO22" i="11"/>
  <c r="AO42" i="11"/>
  <c r="AP22" i="18"/>
  <c r="AO31" i="18"/>
  <c r="AO30" i="11"/>
  <c r="AO28" i="11"/>
  <c r="AO29" i="11"/>
  <c r="AO17" i="11"/>
  <c r="AO16" i="11"/>
  <c r="AO18" i="11"/>
  <c r="AO34" i="11"/>
  <c r="AO36" i="11"/>
  <c r="AO35" i="11"/>
  <c r="AO32" i="18"/>
  <c r="AO33" i="18"/>
  <c r="AN37" i="11"/>
  <c r="AN19" i="11"/>
  <c r="AN31" i="11"/>
  <c r="BA24" i="7"/>
  <c r="AP21" i="14"/>
  <c r="AP22" i="14"/>
  <c r="AP20" i="14"/>
  <c r="AO15" i="14"/>
  <c r="AO30" i="14" s="1"/>
  <c r="AP40" i="11" s="1"/>
  <c r="AO17" i="14"/>
  <c r="AO32" i="14" s="1"/>
  <c r="AZ23" i="7"/>
  <c r="AO16" i="14"/>
  <c r="AO31" i="14" s="1"/>
  <c r="AP22" i="11" s="1"/>
  <c r="AO43" i="11" l="1"/>
  <c r="AO25" i="11"/>
  <c r="AP23" i="11"/>
  <c r="AP41" i="11"/>
  <c r="AP42" i="11"/>
  <c r="AP24" i="11"/>
  <c r="AQ22" i="18"/>
  <c r="AP31" i="18"/>
  <c r="AP29" i="11"/>
  <c r="AP30" i="11"/>
  <c r="AP28" i="11"/>
  <c r="AP16" i="11"/>
  <c r="AP34" i="11"/>
  <c r="AP35" i="11"/>
  <c r="AP36" i="11"/>
  <c r="AP17" i="11"/>
  <c r="AP18" i="11"/>
  <c r="AP33" i="18"/>
  <c r="AP32" i="18"/>
  <c r="AO31" i="11"/>
  <c r="AO37" i="11"/>
  <c r="AO19" i="11"/>
  <c r="AP15" i="14"/>
  <c r="AP30" i="14" s="1"/>
  <c r="AQ42" i="11" s="1"/>
  <c r="AP17" i="14"/>
  <c r="AP32" i="14" s="1"/>
  <c r="AP16" i="14"/>
  <c r="AP31" i="14" s="1"/>
  <c r="AQ23" i="11" s="1"/>
  <c r="BA23" i="7"/>
  <c r="AQ20" i="14"/>
  <c r="BB24" i="7"/>
  <c r="AQ21" i="14"/>
  <c r="AQ22" i="14"/>
  <c r="AP25" i="11" l="1"/>
  <c r="AP43" i="11"/>
  <c r="AQ41" i="11"/>
  <c r="AQ40" i="11"/>
  <c r="AQ22" i="11"/>
  <c r="AQ24" i="11"/>
  <c r="AR22" i="18"/>
  <c r="AQ31" i="18"/>
  <c r="AQ36" i="11"/>
  <c r="AQ18" i="11"/>
  <c r="AQ16" i="11"/>
  <c r="AQ17" i="11"/>
  <c r="AQ34" i="11"/>
  <c r="AQ35" i="11"/>
  <c r="AQ29" i="11"/>
  <c r="AQ28" i="11"/>
  <c r="AQ30" i="11"/>
  <c r="AQ32" i="18"/>
  <c r="AQ33" i="18"/>
  <c r="AP37" i="11"/>
  <c r="AP31" i="11"/>
  <c r="AP19" i="11"/>
  <c r="AQ16" i="14"/>
  <c r="AQ31" i="14" s="1"/>
  <c r="AR24" i="11" s="1"/>
  <c r="AQ15" i="14"/>
  <c r="AQ30" i="14" s="1"/>
  <c r="AR41" i="11" s="1"/>
  <c r="AQ17" i="14"/>
  <c r="AQ32" i="14" s="1"/>
  <c r="BB23" i="7"/>
  <c r="AR20" i="14"/>
  <c r="AR22" i="14"/>
  <c r="AR21" i="14"/>
  <c r="BC24" i="7"/>
  <c r="AQ25" i="11" l="1"/>
  <c r="AQ43" i="11"/>
  <c r="AR23" i="11"/>
  <c r="AR40" i="11"/>
  <c r="AR42" i="11"/>
  <c r="AR22" i="11"/>
  <c r="AR25" i="11" s="1"/>
  <c r="AS22" i="18"/>
  <c r="AR31" i="18"/>
  <c r="AR18" i="11"/>
  <c r="AR36" i="11"/>
  <c r="AR16" i="11"/>
  <c r="AR34" i="11"/>
  <c r="AR35" i="11"/>
  <c r="AR17" i="11"/>
  <c r="AR30" i="11"/>
  <c r="AR29" i="11"/>
  <c r="AR28" i="11"/>
  <c r="AR33" i="18"/>
  <c r="AR32" i="18"/>
  <c r="AQ31" i="11"/>
  <c r="AQ19" i="11"/>
  <c r="AQ37" i="11"/>
  <c r="AS21" i="14"/>
  <c r="AS20" i="14"/>
  <c r="BD24" i="7"/>
  <c r="AS22" i="14"/>
  <c r="BC23" i="7"/>
  <c r="AR15" i="14"/>
  <c r="AR30" i="14" s="1"/>
  <c r="AS42" i="11" s="1"/>
  <c r="AR16" i="14"/>
  <c r="AR31" i="14" s="1"/>
  <c r="AS23" i="11" s="1"/>
  <c r="AR17" i="14"/>
  <c r="AR32" i="14" s="1"/>
  <c r="AR43" i="11" l="1"/>
  <c r="AS24" i="11"/>
  <c r="AS40" i="11"/>
  <c r="AS41" i="11"/>
  <c r="AS22" i="11"/>
  <c r="AT22" i="18"/>
  <c r="AS31" i="18"/>
  <c r="AS30" i="11"/>
  <c r="AS28" i="11"/>
  <c r="AS29" i="11"/>
  <c r="AS35" i="11"/>
  <c r="AS34" i="11"/>
  <c r="AS36" i="11"/>
  <c r="AS17" i="11"/>
  <c r="AS16" i="11"/>
  <c r="AS18" i="11"/>
  <c r="AS33" i="18"/>
  <c r="AS32" i="18"/>
  <c r="AR37" i="11"/>
  <c r="AR19" i="11"/>
  <c r="AR31" i="11"/>
  <c r="BE24" i="7"/>
  <c r="AT21" i="14"/>
  <c r="AT20" i="14"/>
  <c r="AT22" i="14"/>
  <c r="AS15" i="14"/>
  <c r="AS30" i="14" s="1"/>
  <c r="AT40" i="11" s="1"/>
  <c r="AS17" i="14"/>
  <c r="AS32" i="14" s="1"/>
  <c r="BD23" i="7"/>
  <c r="AS16" i="14"/>
  <c r="AS31" i="14" s="1"/>
  <c r="AT23" i="11" s="1"/>
  <c r="AS25" i="11" l="1"/>
  <c r="AS43" i="11"/>
  <c r="AT24" i="11"/>
  <c r="AT41" i="11"/>
  <c r="AT22" i="11"/>
  <c r="AT42" i="11"/>
  <c r="AU22" i="18"/>
  <c r="AT31" i="18"/>
  <c r="AT30" i="11"/>
  <c r="AT29" i="11"/>
  <c r="AT28" i="11"/>
  <c r="AT36" i="11"/>
  <c r="AT18" i="11"/>
  <c r="AT35" i="11"/>
  <c r="AT17" i="11"/>
  <c r="AT34" i="11"/>
  <c r="AT16" i="11"/>
  <c r="AT33" i="18"/>
  <c r="AT32" i="18"/>
  <c r="AS31" i="11"/>
  <c r="AS37" i="11"/>
  <c r="AS19" i="11"/>
  <c r="AT15" i="14"/>
  <c r="AT30" i="14" s="1"/>
  <c r="AU40" i="11" s="1"/>
  <c r="AT16" i="14"/>
  <c r="AT31" i="14" s="1"/>
  <c r="AU24" i="11" s="1"/>
  <c r="AT17" i="14"/>
  <c r="AT32" i="14" s="1"/>
  <c r="BE23" i="7"/>
  <c r="BF24" i="7"/>
  <c r="AU21" i="14"/>
  <c r="AU22" i="14"/>
  <c r="AU20" i="14"/>
  <c r="AT43" i="11" l="1"/>
  <c r="AT25" i="11"/>
  <c r="AU41" i="11"/>
  <c r="AU23" i="11"/>
  <c r="AU42" i="11"/>
  <c r="AU22" i="11"/>
  <c r="AV22" i="18"/>
  <c r="AU31" i="18"/>
  <c r="AU17" i="11"/>
  <c r="AU18" i="11"/>
  <c r="AU36" i="11"/>
  <c r="AU34" i="11"/>
  <c r="AU35" i="11"/>
  <c r="AU16" i="11"/>
  <c r="AU28" i="11"/>
  <c r="AU29" i="11"/>
  <c r="AU30" i="11"/>
  <c r="AU33" i="18"/>
  <c r="AU32" i="18"/>
  <c r="AT37" i="11"/>
  <c r="AT31" i="11"/>
  <c r="AT19" i="11"/>
  <c r="AU15" i="14"/>
  <c r="AU30" i="14" s="1"/>
  <c r="AV40" i="11" s="1"/>
  <c r="AU17" i="14"/>
  <c r="AU32" i="14" s="1"/>
  <c r="BF23" i="7"/>
  <c r="AU16" i="14"/>
  <c r="AU31" i="14" s="1"/>
  <c r="AV24" i="11" s="1"/>
  <c r="AV22" i="14"/>
  <c r="BG24" i="7"/>
  <c r="AV21" i="14"/>
  <c r="AV20" i="14"/>
  <c r="AU25" i="11" l="1"/>
  <c r="AU43" i="11"/>
  <c r="AV22" i="11"/>
  <c r="AV41" i="11"/>
  <c r="AV23" i="11"/>
  <c r="AV42" i="11"/>
  <c r="AV31" i="18"/>
  <c r="AW22" i="18"/>
  <c r="AV28" i="11"/>
  <c r="AV30" i="11"/>
  <c r="AV29" i="11"/>
  <c r="AV18" i="11"/>
  <c r="AV36" i="11"/>
  <c r="AV35" i="11"/>
  <c r="AV34" i="11"/>
  <c r="AV17" i="11"/>
  <c r="AV16" i="11"/>
  <c r="AV32" i="18"/>
  <c r="AV33" i="18"/>
  <c r="AU31" i="11"/>
  <c r="AU19" i="11"/>
  <c r="AU37" i="11"/>
  <c r="AV16" i="14"/>
  <c r="AV31" i="14" s="1"/>
  <c r="AW24" i="11" s="1"/>
  <c r="AV17" i="14"/>
  <c r="AV32" i="14" s="1"/>
  <c r="AV15" i="14"/>
  <c r="AV30" i="14" s="1"/>
  <c r="AW40" i="11" s="1"/>
  <c r="BG23" i="7"/>
  <c r="AW21" i="14"/>
  <c r="AW20" i="14"/>
  <c r="AW22" i="14"/>
  <c r="BH24" i="7"/>
  <c r="AV43" i="11" l="1"/>
  <c r="AV25" i="11"/>
  <c r="AW22" i="11"/>
  <c r="AW42" i="11"/>
  <c r="AW23" i="11"/>
  <c r="AW41" i="11"/>
  <c r="AX22" i="18"/>
  <c r="AW31" i="18"/>
  <c r="AW29" i="11"/>
  <c r="AW28" i="11"/>
  <c r="AW30" i="11"/>
  <c r="AW17" i="11"/>
  <c r="AW36" i="11"/>
  <c r="AW35" i="11"/>
  <c r="AW18" i="11"/>
  <c r="AW34" i="11"/>
  <c r="AW16" i="11"/>
  <c r="AW33" i="18"/>
  <c r="AW32" i="18"/>
  <c r="AV37" i="11"/>
  <c r="AV19" i="11"/>
  <c r="AV31" i="11"/>
  <c r="AW15" i="14"/>
  <c r="AW30" i="14" s="1"/>
  <c r="AX40" i="11" s="1"/>
  <c r="AW17" i="14"/>
  <c r="AW32" i="14" s="1"/>
  <c r="BH23" i="7"/>
  <c r="AW16" i="14"/>
  <c r="AW31" i="14" s="1"/>
  <c r="AX24" i="11" s="1"/>
  <c r="BI24" i="7"/>
  <c r="AX21" i="14"/>
  <c r="AX22" i="14"/>
  <c r="AX20" i="14"/>
  <c r="AW25" i="11" l="1"/>
  <c r="AX22" i="11"/>
  <c r="AW43" i="11"/>
  <c r="AX23" i="11"/>
  <c r="AX41" i="11"/>
  <c r="AX42" i="11"/>
  <c r="AY22" i="18"/>
  <c r="AX31" i="18"/>
  <c r="AX16" i="11"/>
  <c r="AX34" i="11"/>
  <c r="AX17" i="11"/>
  <c r="AX36" i="11"/>
  <c r="AX35" i="11"/>
  <c r="AX18" i="11"/>
  <c r="AX28" i="11"/>
  <c r="AX29" i="11"/>
  <c r="AX30" i="11"/>
  <c r="AX32" i="18"/>
  <c r="AX33" i="18"/>
  <c r="AW19" i="11"/>
  <c r="AW37" i="11"/>
  <c r="AW31" i="11"/>
  <c r="AY20" i="14"/>
  <c r="BJ24" i="7"/>
  <c r="AY22" i="14"/>
  <c r="AY21" i="14"/>
  <c r="AX15" i="14"/>
  <c r="AX30" i="14" s="1"/>
  <c r="AY40" i="11" s="1"/>
  <c r="AX17" i="14"/>
  <c r="AX32" i="14" s="1"/>
  <c r="BI23" i="7"/>
  <c r="AX16" i="14"/>
  <c r="AX31" i="14" s="1"/>
  <c r="AY23" i="11" s="1"/>
  <c r="AX43" i="11" l="1"/>
  <c r="AX25" i="11"/>
  <c r="AY41" i="11"/>
  <c r="AY42" i="11"/>
  <c r="AY22" i="11"/>
  <c r="AY24" i="11"/>
  <c r="AZ22" i="18"/>
  <c r="AY31" i="18"/>
  <c r="AY36" i="11"/>
  <c r="AY16" i="11"/>
  <c r="AY34" i="11"/>
  <c r="AY17" i="11"/>
  <c r="AY18" i="11"/>
  <c r="AY35" i="11"/>
  <c r="AY29" i="11"/>
  <c r="AY30" i="11"/>
  <c r="AY28" i="11"/>
  <c r="AY32" i="18"/>
  <c r="AY33" i="18"/>
  <c r="AX31" i="11"/>
  <c r="AX37" i="11"/>
  <c r="AX19" i="11"/>
  <c r="AZ20" i="14"/>
  <c r="AZ22" i="14"/>
  <c r="BK24" i="7"/>
  <c r="AZ21" i="14"/>
  <c r="AY16" i="14"/>
  <c r="AY31" i="14" s="1"/>
  <c r="AZ24" i="11" s="1"/>
  <c r="AY15" i="14"/>
  <c r="AY30" i="14" s="1"/>
  <c r="AZ41" i="11" s="1"/>
  <c r="AY17" i="14"/>
  <c r="AY32" i="14" s="1"/>
  <c r="BJ23" i="7"/>
  <c r="AY43" i="11" l="1"/>
  <c r="AZ22" i="11"/>
  <c r="AY25" i="11"/>
  <c r="AZ23" i="11"/>
  <c r="AZ40" i="11"/>
  <c r="AZ42" i="11"/>
  <c r="BA22" i="18"/>
  <c r="AZ31" i="18"/>
  <c r="AZ18" i="11"/>
  <c r="AZ34" i="11"/>
  <c r="AZ17" i="11"/>
  <c r="AZ16" i="11"/>
  <c r="AZ36" i="11"/>
  <c r="AZ35" i="11"/>
  <c r="AZ29" i="11"/>
  <c r="AZ30" i="11"/>
  <c r="AZ28" i="11"/>
  <c r="AZ32" i="18"/>
  <c r="AZ33" i="18"/>
  <c r="AY31" i="11"/>
  <c r="AY19" i="11"/>
  <c r="AY37" i="11"/>
  <c r="BK23" i="7"/>
  <c r="AZ17" i="14"/>
  <c r="AZ32" i="14" s="1"/>
  <c r="AZ16" i="14"/>
  <c r="AZ31" i="14" s="1"/>
  <c r="BA23" i="11" s="1"/>
  <c r="AZ15" i="14"/>
  <c r="AZ30" i="14" s="1"/>
  <c r="BA42" i="11" s="1"/>
  <c r="BA21" i="14"/>
  <c r="BA20" i="14"/>
  <c r="BA22" i="14"/>
  <c r="BL24" i="7"/>
  <c r="AZ25" i="11" l="1"/>
  <c r="BA22" i="11"/>
  <c r="BA24" i="11"/>
  <c r="BA41" i="11"/>
  <c r="AZ43" i="11"/>
  <c r="BA40" i="11"/>
  <c r="BB22" i="18"/>
  <c r="BA31" i="18"/>
  <c r="BA28" i="11"/>
  <c r="BA29" i="11"/>
  <c r="BA30" i="11"/>
  <c r="BA17" i="11"/>
  <c r="BA18" i="11"/>
  <c r="BA16" i="11"/>
  <c r="BA36" i="11"/>
  <c r="BA35" i="11"/>
  <c r="BA34" i="11"/>
  <c r="BA32" i="18"/>
  <c r="BA33" i="18"/>
  <c r="AZ37" i="11"/>
  <c r="AZ19" i="11"/>
  <c r="AZ31" i="11"/>
  <c r="BM24" i="7"/>
  <c r="BB21" i="14"/>
  <c r="BB20" i="14"/>
  <c r="BB22" i="14"/>
  <c r="BA15" i="14"/>
  <c r="BA30" i="14" s="1"/>
  <c r="BB41" i="11" s="1"/>
  <c r="BA17" i="14"/>
  <c r="BA32" i="14" s="1"/>
  <c r="BL23" i="7"/>
  <c r="BA16" i="14"/>
  <c r="BA31" i="14" s="1"/>
  <c r="BB22" i="11" s="1"/>
  <c r="BA25" i="11" l="1"/>
  <c r="BB40" i="11"/>
  <c r="BA43" i="11"/>
  <c r="BB42" i="11"/>
  <c r="BB23" i="11"/>
  <c r="BB24" i="11"/>
  <c r="BC22" i="18"/>
  <c r="BB31" i="18"/>
  <c r="BB29" i="11"/>
  <c r="BB28" i="11"/>
  <c r="BB30" i="11"/>
  <c r="BB18" i="11"/>
  <c r="BB35" i="11"/>
  <c r="BB34" i="11"/>
  <c r="BB17" i="11"/>
  <c r="BB16" i="11"/>
  <c r="BB36" i="11"/>
  <c r="BB33" i="18"/>
  <c r="BB32" i="18"/>
  <c r="BA31" i="11"/>
  <c r="BA37" i="11"/>
  <c r="BA19" i="11"/>
  <c r="BC20" i="14"/>
  <c r="BN24" i="7"/>
  <c r="BC21" i="14"/>
  <c r="BC22" i="14"/>
  <c r="BB15" i="14"/>
  <c r="BB30" i="14" s="1"/>
  <c r="BC41" i="11" s="1"/>
  <c r="BB17" i="14"/>
  <c r="BB32" i="14" s="1"/>
  <c r="BM23" i="7"/>
  <c r="BB16" i="14"/>
  <c r="BB31" i="14" s="1"/>
  <c r="BC22" i="11" s="1"/>
  <c r="BB43" i="11" l="1"/>
  <c r="BB25" i="11"/>
  <c r="BC23" i="11"/>
  <c r="BC40" i="11"/>
  <c r="BC42" i="11"/>
  <c r="BC24" i="11"/>
  <c r="BC31" i="18"/>
  <c r="BD22" i="18"/>
  <c r="BC28" i="11"/>
  <c r="BC29" i="11"/>
  <c r="BC30" i="11"/>
  <c r="BC36" i="11"/>
  <c r="BC34" i="11"/>
  <c r="BC18" i="11"/>
  <c r="BC17" i="11"/>
  <c r="BC16" i="11"/>
  <c r="BC35" i="11"/>
  <c r="BC32" i="18"/>
  <c r="BC33" i="18"/>
  <c r="BB19" i="11"/>
  <c r="BB37" i="11"/>
  <c r="BB31" i="11"/>
  <c r="BD21" i="14"/>
  <c r="BD20" i="14"/>
  <c r="BD22" i="14"/>
  <c r="BO24" i="7"/>
  <c r="BC16" i="14"/>
  <c r="BC31" i="14" s="1"/>
  <c r="BD22" i="11" s="1"/>
  <c r="BC15" i="14"/>
  <c r="BC30" i="14" s="1"/>
  <c r="BD42" i="11" s="1"/>
  <c r="BC17" i="14"/>
  <c r="BC32" i="14" s="1"/>
  <c r="BN23" i="7"/>
  <c r="BC43" i="11" l="1"/>
  <c r="BC25" i="11"/>
  <c r="BD24" i="11"/>
  <c r="BD23" i="11"/>
  <c r="BD40" i="11"/>
  <c r="BD41" i="11"/>
  <c r="BE22" i="18"/>
  <c r="BD31" i="18"/>
  <c r="BD35" i="11"/>
  <c r="BD18" i="11"/>
  <c r="BD34" i="11"/>
  <c r="BD16" i="11"/>
  <c r="BD17" i="11"/>
  <c r="BD36" i="11"/>
  <c r="BD29" i="11"/>
  <c r="BD28" i="11"/>
  <c r="BD30" i="11"/>
  <c r="BD33" i="18"/>
  <c r="BD32" i="18"/>
  <c r="BC31" i="11"/>
  <c r="BC37" i="11"/>
  <c r="BC19" i="11"/>
  <c r="BE21" i="14"/>
  <c r="BE20" i="14"/>
  <c r="BP24" i="7"/>
  <c r="BE22" i="14"/>
  <c r="BD17" i="14"/>
  <c r="BD32" i="14" s="1"/>
  <c r="BO23" i="7"/>
  <c r="BD16" i="14"/>
  <c r="BD31" i="14" s="1"/>
  <c r="BE24" i="11" s="1"/>
  <c r="BD15" i="14"/>
  <c r="BD30" i="14" s="1"/>
  <c r="BE42" i="11" s="1"/>
  <c r="BD25" i="11" l="1"/>
  <c r="BD43" i="11"/>
  <c r="BE22" i="11"/>
  <c r="BE23" i="11"/>
  <c r="BE40" i="11"/>
  <c r="BE41" i="11"/>
  <c r="BF22" i="18"/>
  <c r="BE31" i="18"/>
  <c r="BE34" i="11"/>
  <c r="BE36" i="11"/>
  <c r="BE35" i="11"/>
  <c r="BE17" i="11"/>
  <c r="BE18" i="11"/>
  <c r="BE16" i="11"/>
  <c r="BE29" i="11"/>
  <c r="BE30" i="11"/>
  <c r="BE28" i="11"/>
  <c r="BE32" i="18"/>
  <c r="BE33" i="18"/>
  <c r="BD19" i="11"/>
  <c r="BD31" i="11"/>
  <c r="BD37" i="11"/>
  <c r="BF21" i="14"/>
  <c r="BF22" i="14"/>
  <c r="BF20" i="14"/>
  <c r="BQ24" i="7"/>
  <c r="BE15" i="14"/>
  <c r="BE30" i="14" s="1"/>
  <c r="BF40" i="11" s="1"/>
  <c r="BE17" i="14"/>
  <c r="BE32" i="14" s="1"/>
  <c r="BP23" i="7"/>
  <c r="BE16" i="14"/>
  <c r="BE31" i="14" s="1"/>
  <c r="BF24" i="11" s="1"/>
  <c r="BE43" i="11" l="1"/>
  <c r="BE25" i="11"/>
  <c r="BF22" i="11"/>
  <c r="BF42" i="11"/>
  <c r="BF41" i="11"/>
  <c r="BF23" i="11"/>
  <c r="BG22" i="18"/>
  <c r="BF31" i="18"/>
  <c r="BF29" i="11"/>
  <c r="BF28" i="11"/>
  <c r="BF30" i="11"/>
  <c r="BF34" i="11"/>
  <c r="BF35" i="11"/>
  <c r="BF36" i="11"/>
  <c r="BF18" i="11"/>
  <c r="BF17" i="11"/>
  <c r="BF16" i="11"/>
  <c r="BF32" i="18"/>
  <c r="BF33" i="18"/>
  <c r="BE37" i="11"/>
  <c r="BE19" i="11"/>
  <c r="BE31" i="11"/>
  <c r="BG20" i="14"/>
  <c r="BR24" i="7"/>
  <c r="BG21" i="14"/>
  <c r="BG22" i="14"/>
  <c r="BF17" i="14"/>
  <c r="BF32" i="14" s="1"/>
  <c r="BQ23" i="7"/>
  <c r="BF16" i="14"/>
  <c r="BF31" i="14" s="1"/>
  <c r="BG23" i="11" s="1"/>
  <c r="BF15" i="14"/>
  <c r="BF30" i="14" s="1"/>
  <c r="BG40" i="11" s="1"/>
  <c r="BF25" i="11" l="1"/>
  <c r="BG24" i="11"/>
  <c r="BG22" i="11"/>
  <c r="BF43" i="11"/>
  <c r="BG42" i="11"/>
  <c r="BG41" i="11"/>
  <c r="BH22" i="18"/>
  <c r="BG31" i="18"/>
  <c r="BG28" i="11"/>
  <c r="BG29" i="11"/>
  <c r="BG30" i="11"/>
  <c r="BG35" i="11"/>
  <c r="BG34" i="11"/>
  <c r="BG16" i="11"/>
  <c r="BG17" i="11"/>
  <c r="BG36" i="11"/>
  <c r="BG18" i="11"/>
  <c r="BG33" i="18"/>
  <c r="BG32" i="18"/>
  <c r="BF37" i="11"/>
  <c r="BF31" i="11"/>
  <c r="BF19" i="11"/>
  <c r="BG16" i="14"/>
  <c r="BG31" i="14" s="1"/>
  <c r="BH22" i="11" s="1"/>
  <c r="BG15" i="14"/>
  <c r="BG30" i="14" s="1"/>
  <c r="BH41" i="11" s="1"/>
  <c r="BG17" i="14"/>
  <c r="BG32" i="14" s="1"/>
  <c r="BR23" i="7"/>
  <c r="BH20" i="14"/>
  <c r="BH22" i="14"/>
  <c r="BS24" i="7"/>
  <c r="BH21" i="14"/>
  <c r="BG25" i="11" l="1"/>
  <c r="BG43" i="11"/>
  <c r="BH40" i="11"/>
  <c r="BH42" i="11"/>
  <c r="BH23" i="11"/>
  <c r="BH24" i="11"/>
  <c r="BI22" i="18"/>
  <c r="BH31" i="18"/>
  <c r="BH28" i="11"/>
  <c r="BH29" i="11"/>
  <c r="BH30" i="11"/>
  <c r="BH35" i="11"/>
  <c r="BH18" i="11"/>
  <c r="BH36" i="11"/>
  <c r="BH17" i="11"/>
  <c r="BH34" i="11"/>
  <c r="BH16" i="11"/>
  <c r="BH32" i="18"/>
  <c r="BH33" i="18"/>
  <c r="BG31" i="11"/>
  <c r="BG37" i="11"/>
  <c r="BG19" i="11"/>
  <c r="BS23" i="7"/>
  <c r="BH16" i="14"/>
  <c r="BH31" i="14" s="1"/>
  <c r="BI22" i="11" s="1"/>
  <c r="BH17" i="14"/>
  <c r="BH32" i="14" s="1"/>
  <c r="BH15" i="14"/>
  <c r="BH30" i="14" s="1"/>
  <c r="BI41" i="11" s="1"/>
  <c r="BI20" i="14"/>
  <c r="BT24" i="7"/>
  <c r="BI21" i="14"/>
  <c r="BI22" i="14"/>
  <c r="BH43" i="11" l="1"/>
  <c r="BH25" i="11"/>
  <c r="BI23" i="11"/>
  <c r="BI24" i="11"/>
  <c r="BI40" i="11"/>
  <c r="BI42" i="11"/>
  <c r="BJ22" i="18"/>
  <c r="BI31" i="18"/>
  <c r="BI17" i="11"/>
  <c r="BI18" i="11"/>
  <c r="BI36" i="11"/>
  <c r="BI35" i="11"/>
  <c r="BI34" i="11"/>
  <c r="BI16" i="11"/>
  <c r="BI30" i="11"/>
  <c r="BI29" i="11"/>
  <c r="BI28" i="11"/>
  <c r="BI33" i="18"/>
  <c r="BI32" i="18"/>
  <c r="BH31" i="11"/>
  <c r="BH37" i="11"/>
  <c r="BH19" i="11"/>
  <c r="BU24" i="7"/>
  <c r="BJ21" i="14"/>
  <c r="BJ20" i="14"/>
  <c r="BJ22" i="14"/>
  <c r="BI15" i="14"/>
  <c r="BI30" i="14" s="1"/>
  <c r="BJ40" i="11" s="1"/>
  <c r="BI17" i="14"/>
  <c r="BI32" i="14" s="1"/>
  <c r="BT23" i="7"/>
  <c r="BI16" i="14"/>
  <c r="BI31" i="14" s="1"/>
  <c r="BJ23" i="11" s="1"/>
  <c r="BI25" i="11" l="1"/>
  <c r="BI43" i="11"/>
  <c r="BJ22" i="11"/>
  <c r="BJ41" i="11"/>
  <c r="BJ42" i="11"/>
  <c r="BJ24" i="11"/>
  <c r="BJ31" i="18"/>
  <c r="BK22" i="18"/>
  <c r="BJ29" i="11"/>
  <c r="BJ28" i="11"/>
  <c r="BJ30" i="11"/>
  <c r="BJ18" i="11"/>
  <c r="BJ36" i="11"/>
  <c r="BJ34" i="11"/>
  <c r="BJ16" i="11"/>
  <c r="BJ17" i="11"/>
  <c r="BJ35" i="11"/>
  <c r="BJ32" i="18"/>
  <c r="BJ33" i="18"/>
  <c r="BI31" i="11"/>
  <c r="BI37" i="11"/>
  <c r="BI19" i="11"/>
  <c r="BJ15" i="14"/>
  <c r="BJ30" i="14" s="1"/>
  <c r="BK40" i="11" s="1"/>
  <c r="BJ17" i="14"/>
  <c r="BJ32" i="14" s="1"/>
  <c r="BU23" i="7"/>
  <c r="BJ16" i="14"/>
  <c r="BJ31" i="14" s="1"/>
  <c r="BK22" i="11" s="1"/>
  <c r="BK20" i="14"/>
  <c r="BV24" i="7"/>
  <c r="BK21" i="14"/>
  <c r="BK22" i="14"/>
  <c r="BJ25" i="11" l="1"/>
  <c r="BJ43" i="11"/>
  <c r="BK24" i="11"/>
  <c r="BK41" i="11"/>
  <c r="BK42" i="11"/>
  <c r="BK23" i="11"/>
  <c r="BL22" i="18"/>
  <c r="BK31" i="18"/>
  <c r="BK30" i="11"/>
  <c r="BK29" i="11"/>
  <c r="BK28" i="11"/>
  <c r="BK17" i="11"/>
  <c r="BK18" i="11"/>
  <c r="BK35" i="11"/>
  <c r="BK34" i="11"/>
  <c r="BK36" i="11"/>
  <c r="BK16" i="11"/>
  <c r="BK32" i="18"/>
  <c r="BK33" i="18"/>
  <c r="BJ31" i="11"/>
  <c r="BJ37" i="11"/>
  <c r="BJ19" i="11"/>
  <c r="BK16" i="14"/>
  <c r="BK31" i="14" s="1"/>
  <c r="BL23" i="11" s="1"/>
  <c r="BK15" i="14"/>
  <c r="BK30" i="14" s="1"/>
  <c r="BL40" i="11" s="1"/>
  <c r="BK17" i="14"/>
  <c r="BK32" i="14" s="1"/>
  <c r="BV23" i="7"/>
  <c r="BL20" i="14"/>
  <c r="BL22" i="14"/>
  <c r="BW24" i="7"/>
  <c r="BL21" i="14"/>
  <c r="BK25" i="11" l="1"/>
  <c r="BK43" i="11"/>
  <c r="BL41" i="11"/>
  <c r="BL42" i="11"/>
  <c r="BL24" i="11"/>
  <c r="BL22" i="11"/>
  <c r="BM22" i="18"/>
  <c r="BL31" i="18"/>
  <c r="BL29" i="11"/>
  <c r="BL28" i="11"/>
  <c r="BL30" i="11"/>
  <c r="BL18" i="11"/>
  <c r="BL35" i="11"/>
  <c r="BL36" i="11"/>
  <c r="BL34" i="11"/>
  <c r="BL17" i="11"/>
  <c r="BL16" i="11"/>
  <c r="BL33" i="18"/>
  <c r="BL32" i="18"/>
  <c r="BK31" i="11"/>
  <c r="BK19" i="11"/>
  <c r="BK37" i="11"/>
  <c r="BM20" i="14"/>
  <c r="BM22" i="14"/>
  <c r="BX24" i="7"/>
  <c r="BM21" i="14"/>
  <c r="BW23" i="7"/>
  <c r="BL16" i="14"/>
  <c r="BL31" i="14" s="1"/>
  <c r="BM22" i="11" s="1"/>
  <c r="BL17" i="14"/>
  <c r="BL32" i="14" s="1"/>
  <c r="BL15" i="14"/>
  <c r="BL30" i="14" s="1"/>
  <c r="BM41" i="11" s="1"/>
  <c r="BL43" i="11" l="1"/>
  <c r="BL25" i="11"/>
  <c r="BM23" i="11"/>
  <c r="BM24" i="11"/>
  <c r="BM25" i="11" s="1"/>
  <c r="BM42" i="11"/>
  <c r="BM40" i="11"/>
  <c r="BN22" i="18"/>
  <c r="BM31" i="18"/>
  <c r="BM29" i="11"/>
  <c r="BM28" i="11"/>
  <c r="BM30" i="11"/>
  <c r="BM17" i="11"/>
  <c r="BM34" i="11"/>
  <c r="BM36" i="11"/>
  <c r="BM18" i="11"/>
  <c r="BM16" i="11"/>
  <c r="BM35" i="11"/>
  <c r="BM32" i="18"/>
  <c r="BM33" i="18"/>
  <c r="BL31" i="11"/>
  <c r="BL37" i="11"/>
  <c r="BL19" i="11"/>
  <c r="BY24" i="7"/>
  <c r="BN22" i="14"/>
  <c r="BN21" i="14"/>
  <c r="BN20" i="14"/>
  <c r="BM15" i="14"/>
  <c r="BM30" i="14" s="1"/>
  <c r="BN40" i="11" s="1"/>
  <c r="BX23" i="7"/>
  <c r="BM17" i="14"/>
  <c r="BM32" i="14" s="1"/>
  <c r="BM16" i="14"/>
  <c r="BM31" i="14" s="1"/>
  <c r="BN23" i="11" s="1"/>
  <c r="BN41" i="11" l="1"/>
  <c r="BM43" i="11"/>
  <c r="BN42" i="11"/>
  <c r="BN24" i="11"/>
  <c r="BN22" i="11"/>
  <c r="BO22" i="18"/>
  <c r="BN31" i="18"/>
  <c r="BN16" i="11"/>
  <c r="BN35" i="11"/>
  <c r="BN18" i="11"/>
  <c r="BN17" i="11"/>
  <c r="BN36" i="11"/>
  <c r="BN34" i="11"/>
  <c r="BN28" i="11"/>
  <c r="BN30" i="11"/>
  <c r="BN29" i="11"/>
  <c r="BN33" i="18"/>
  <c r="BN32" i="18"/>
  <c r="BM31" i="11"/>
  <c r="BM19" i="11"/>
  <c r="BM37" i="11"/>
  <c r="BY23" i="7"/>
  <c r="BN15" i="14"/>
  <c r="BN30" i="14" s="1"/>
  <c r="BO41" i="11" s="1"/>
  <c r="BN16" i="14"/>
  <c r="BN31" i="14" s="1"/>
  <c r="BO24" i="11" s="1"/>
  <c r="BN17" i="14"/>
  <c r="BN32" i="14" s="1"/>
  <c r="BO22" i="14"/>
  <c r="BZ24" i="7"/>
  <c r="BO21" i="14"/>
  <c r="BO20" i="14"/>
  <c r="BN43" i="11" l="1"/>
  <c r="BO40" i="11"/>
  <c r="BO42" i="11"/>
  <c r="BN25" i="11"/>
  <c r="BO23" i="11"/>
  <c r="BO22" i="11"/>
  <c r="BP22" i="18"/>
  <c r="BO31" i="18"/>
  <c r="BO18" i="11"/>
  <c r="BO17" i="11"/>
  <c r="BO34" i="11"/>
  <c r="BO36" i="11"/>
  <c r="BO35" i="11"/>
  <c r="BO16" i="11"/>
  <c r="BO29" i="11"/>
  <c r="BO30" i="11"/>
  <c r="BO28" i="11"/>
  <c r="BO32" i="18"/>
  <c r="BO33" i="18"/>
  <c r="BN31" i="11"/>
  <c r="BN37" i="11"/>
  <c r="BN19" i="11"/>
  <c r="CA24" i="7"/>
  <c r="BP22" i="14"/>
  <c r="BP21" i="14"/>
  <c r="BP20" i="14"/>
  <c r="BZ23" i="7"/>
  <c r="BO15" i="14"/>
  <c r="BO30" i="14" s="1"/>
  <c r="BP41" i="11" s="1"/>
  <c r="BO17" i="14"/>
  <c r="BO32" i="14" s="1"/>
  <c r="BO16" i="14"/>
  <c r="BO31" i="14" s="1"/>
  <c r="BP24" i="11" s="1"/>
  <c r="BO43" i="11" l="1"/>
  <c r="BP22" i="11"/>
  <c r="BO25" i="11"/>
  <c r="BP23" i="11"/>
  <c r="BP40" i="11"/>
  <c r="BP42" i="11"/>
  <c r="BQ22" i="18"/>
  <c r="BP31" i="18"/>
  <c r="BP30" i="11"/>
  <c r="BP28" i="11"/>
  <c r="BP29" i="11"/>
  <c r="BP18" i="11"/>
  <c r="BP35" i="11"/>
  <c r="BP36" i="11"/>
  <c r="BP17" i="11"/>
  <c r="BP34" i="11"/>
  <c r="BP16" i="11"/>
  <c r="BP33" i="18"/>
  <c r="BP32" i="18"/>
  <c r="BO37" i="11"/>
  <c r="BO19" i="11"/>
  <c r="BO31" i="11"/>
  <c r="BP15" i="14"/>
  <c r="BP30" i="14" s="1"/>
  <c r="BQ40" i="11" s="1"/>
  <c r="CA23" i="7"/>
  <c r="BP16" i="14"/>
  <c r="BP31" i="14" s="1"/>
  <c r="BQ22" i="11" s="1"/>
  <c r="BP17" i="14"/>
  <c r="BP32" i="14" s="1"/>
  <c r="CB24" i="7"/>
  <c r="BQ21" i="14"/>
  <c r="BQ22" i="14"/>
  <c r="BQ20" i="14"/>
  <c r="BP25" i="11" l="1"/>
  <c r="BP43" i="11"/>
  <c r="BQ24" i="11"/>
  <c r="BQ41" i="11"/>
  <c r="BQ23" i="11"/>
  <c r="BQ42" i="11"/>
  <c r="BR22" i="18"/>
  <c r="BQ31" i="18"/>
  <c r="BQ28" i="11"/>
  <c r="BQ29" i="11"/>
  <c r="BQ30" i="11"/>
  <c r="BQ18" i="11"/>
  <c r="BQ36" i="11"/>
  <c r="BQ17" i="11"/>
  <c r="BQ16" i="11"/>
  <c r="BQ34" i="11"/>
  <c r="BQ35" i="11"/>
  <c r="BQ32" i="18"/>
  <c r="BQ33" i="18"/>
  <c r="BP31" i="11"/>
  <c r="BP19" i="11"/>
  <c r="BP37" i="11"/>
  <c r="BQ16" i="14"/>
  <c r="BQ31" i="14" s="1"/>
  <c r="BR23" i="11" s="1"/>
  <c r="BQ15" i="14"/>
  <c r="BQ30" i="14" s="1"/>
  <c r="BR41" i="11" s="1"/>
  <c r="CB23" i="7"/>
  <c r="BQ17" i="14"/>
  <c r="BQ32" i="14" s="1"/>
  <c r="BR20" i="14"/>
  <c r="CC24" i="7"/>
  <c r="BR22" i="14"/>
  <c r="BR21" i="14"/>
  <c r="BQ25" i="11" l="1"/>
  <c r="BQ43" i="11"/>
  <c r="BR40" i="11"/>
  <c r="BR22" i="11"/>
  <c r="BR42" i="11"/>
  <c r="BR24" i="11"/>
  <c r="BS22" i="18"/>
  <c r="BR31" i="18"/>
  <c r="BR17" i="11"/>
  <c r="BR34" i="11"/>
  <c r="BR16" i="11"/>
  <c r="BR18" i="11"/>
  <c r="BR36" i="11"/>
  <c r="BR35" i="11"/>
  <c r="BR29" i="11"/>
  <c r="BR28" i="11"/>
  <c r="BR30" i="11"/>
  <c r="BR32" i="18"/>
  <c r="BR33" i="18"/>
  <c r="BQ31" i="11"/>
  <c r="BQ37" i="11"/>
  <c r="BQ19" i="11"/>
  <c r="BR16" i="14"/>
  <c r="BR31" i="14" s="1"/>
  <c r="BS24" i="11" s="1"/>
  <c r="BR17" i="14"/>
  <c r="BR32" i="14" s="1"/>
  <c r="BR15" i="14"/>
  <c r="BR30" i="14" s="1"/>
  <c r="BS41" i="11" s="1"/>
  <c r="CC23" i="7"/>
  <c r="CD24" i="7"/>
  <c r="BS20" i="14"/>
  <c r="BS22" i="14"/>
  <c r="BS21" i="14"/>
  <c r="BR43" i="11" l="1"/>
  <c r="BR25" i="11"/>
  <c r="BS23" i="11"/>
  <c r="BS42" i="11"/>
  <c r="BS22" i="11"/>
  <c r="BS40" i="11"/>
  <c r="BT22" i="18"/>
  <c r="BS31" i="18"/>
  <c r="BS30" i="11"/>
  <c r="BS29" i="11"/>
  <c r="BS28" i="11"/>
  <c r="BS18" i="11"/>
  <c r="BS17" i="11"/>
  <c r="BS16" i="11"/>
  <c r="BS34" i="11"/>
  <c r="BS36" i="11"/>
  <c r="BS35" i="11"/>
  <c r="BS32" i="18"/>
  <c r="BS33" i="18"/>
  <c r="BR37" i="11"/>
  <c r="BR31" i="11"/>
  <c r="BR19" i="11"/>
  <c r="CD23" i="7"/>
  <c r="BS16" i="14"/>
  <c r="BS31" i="14" s="1"/>
  <c r="BT23" i="11" s="1"/>
  <c r="BS15" i="14"/>
  <c r="BS30" i="14" s="1"/>
  <c r="BT40" i="11" s="1"/>
  <c r="BS17" i="14"/>
  <c r="BS32" i="14" s="1"/>
  <c r="CE24" i="7"/>
  <c r="BT20" i="14"/>
  <c r="BT21" i="14"/>
  <c r="BT22" i="14"/>
  <c r="BS43" i="11" l="1"/>
  <c r="BS25" i="11"/>
  <c r="BT22" i="11"/>
  <c r="BT24" i="11"/>
  <c r="BT25" i="11" s="1"/>
  <c r="BT41" i="11"/>
  <c r="BT42" i="11"/>
  <c r="BU22" i="18"/>
  <c r="BT31" i="18"/>
  <c r="BT18" i="11"/>
  <c r="BT35" i="11"/>
  <c r="BT34" i="11"/>
  <c r="BT17" i="11"/>
  <c r="BT36" i="11"/>
  <c r="BT16" i="11"/>
  <c r="BT28" i="11"/>
  <c r="BT29" i="11"/>
  <c r="BT30" i="11"/>
  <c r="BT33" i="18"/>
  <c r="BT32" i="18"/>
  <c r="BS37" i="11"/>
  <c r="BS19" i="11"/>
  <c r="BS31" i="11"/>
  <c r="CF24" i="7"/>
  <c r="BU20" i="14"/>
  <c r="BU22" i="14"/>
  <c r="BU21" i="14"/>
  <c r="BT15" i="14"/>
  <c r="BT30" i="14" s="1"/>
  <c r="BU41" i="11" s="1"/>
  <c r="BT16" i="14"/>
  <c r="BT31" i="14" s="1"/>
  <c r="BU23" i="11" s="1"/>
  <c r="CE23" i="7"/>
  <c r="BT17" i="14"/>
  <c r="BT32" i="14" s="1"/>
  <c r="BT43" i="11" l="1"/>
  <c r="BU42" i="11"/>
  <c r="BU22" i="11"/>
  <c r="BU24" i="11"/>
  <c r="BU40" i="11"/>
  <c r="BV22" i="18"/>
  <c r="BU31" i="18"/>
  <c r="BU17" i="11"/>
  <c r="BU16" i="11"/>
  <c r="BU36" i="11"/>
  <c r="BU34" i="11"/>
  <c r="BU35" i="11"/>
  <c r="BU18" i="11"/>
  <c r="BU29" i="11"/>
  <c r="BU28" i="11"/>
  <c r="BU30" i="11"/>
  <c r="BU32" i="18"/>
  <c r="BU33" i="18"/>
  <c r="BT37" i="11"/>
  <c r="BT31" i="11"/>
  <c r="BT19" i="11"/>
  <c r="BU15" i="14"/>
  <c r="BU30" i="14" s="1"/>
  <c r="BV42" i="11" s="1"/>
  <c r="CF23" i="7"/>
  <c r="BU16" i="14"/>
  <c r="BU31" i="14" s="1"/>
  <c r="BV24" i="11" s="1"/>
  <c r="BU17" i="14"/>
  <c r="BU32" i="14" s="1"/>
  <c r="CG24" i="7"/>
  <c r="BV22" i="14"/>
  <c r="BV20" i="14"/>
  <c r="BV21" i="14"/>
  <c r="BU25" i="11" l="1"/>
  <c r="BU43" i="11"/>
  <c r="BV23" i="11"/>
  <c r="BV22" i="11"/>
  <c r="BV25" i="11" s="1"/>
  <c r="BV40" i="11"/>
  <c r="BV41" i="11"/>
  <c r="BW22" i="18"/>
  <c r="BV31" i="18"/>
  <c r="BV28" i="11"/>
  <c r="BV29" i="11"/>
  <c r="BV30" i="11"/>
  <c r="BV16" i="11"/>
  <c r="BV36" i="11"/>
  <c r="BV18" i="11"/>
  <c r="BV35" i="11"/>
  <c r="BV34" i="11"/>
  <c r="BV17" i="11"/>
  <c r="BV33" i="18"/>
  <c r="BV32" i="18"/>
  <c r="BU31" i="11"/>
  <c r="BU19" i="11"/>
  <c r="BU37" i="11"/>
  <c r="BW20" i="14"/>
  <c r="BW22" i="14"/>
  <c r="CH24" i="7"/>
  <c r="BW21" i="14"/>
  <c r="CG23" i="7"/>
  <c r="BV15" i="14"/>
  <c r="BV30" i="14" s="1"/>
  <c r="BW40" i="11" s="1"/>
  <c r="BV16" i="14"/>
  <c r="BV31" i="14" s="1"/>
  <c r="BW24" i="11" s="1"/>
  <c r="BV17" i="14"/>
  <c r="BV32" i="14" s="1"/>
  <c r="BV43" i="11" l="1"/>
  <c r="BW42" i="11"/>
  <c r="BW41" i="11"/>
  <c r="BW22" i="11"/>
  <c r="BW23" i="11"/>
  <c r="BX22" i="18"/>
  <c r="BW31" i="18"/>
  <c r="BW28" i="11"/>
  <c r="BW30" i="11"/>
  <c r="BW29" i="11"/>
  <c r="BW17" i="11"/>
  <c r="BW16" i="11"/>
  <c r="BW18" i="11"/>
  <c r="BW36" i="11"/>
  <c r="BW34" i="11"/>
  <c r="BW35" i="11"/>
  <c r="BW33" i="18"/>
  <c r="BW32" i="18"/>
  <c r="BV31" i="11"/>
  <c r="BV19" i="11"/>
  <c r="BV37" i="11"/>
  <c r="CH23" i="7"/>
  <c r="BW15" i="14"/>
  <c r="BW30" i="14" s="1"/>
  <c r="BX41" i="11" s="1"/>
  <c r="BW16" i="14"/>
  <c r="BW31" i="14" s="1"/>
  <c r="BX22" i="11" s="1"/>
  <c r="BW17" i="14"/>
  <c r="BW32" i="14" s="1"/>
  <c r="CI24" i="7"/>
  <c r="BX20" i="14"/>
  <c r="BX21" i="14"/>
  <c r="BX22" i="14"/>
  <c r="BW43" i="11" l="1"/>
  <c r="BX40" i="11"/>
  <c r="BW25" i="11"/>
  <c r="BX23" i="11"/>
  <c r="BX24" i="11"/>
  <c r="BX42" i="11"/>
  <c r="BY22" i="18"/>
  <c r="BX31" i="18"/>
  <c r="BX29" i="11"/>
  <c r="BX30" i="11"/>
  <c r="BX28" i="11"/>
  <c r="BX34" i="11"/>
  <c r="BX18" i="11"/>
  <c r="BX36" i="11"/>
  <c r="BX35" i="11"/>
  <c r="BX16" i="11"/>
  <c r="BX17" i="11"/>
  <c r="BX32" i="18"/>
  <c r="BX33" i="18"/>
  <c r="BW31" i="11"/>
  <c r="BW37" i="11"/>
  <c r="BW19" i="11"/>
  <c r="CJ24" i="7"/>
  <c r="BY22" i="14"/>
  <c r="BY20" i="14"/>
  <c r="BY21" i="14"/>
  <c r="BX15" i="14"/>
  <c r="BX30" i="14" s="1"/>
  <c r="BY42" i="11" s="1"/>
  <c r="CI23" i="7"/>
  <c r="BX16" i="14"/>
  <c r="BX31" i="14" s="1"/>
  <c r="BY23" i="11" s="1"/>
  <c r="BX17" i="14"/>
  <c r="BX32" i="14" s="1"/>
  <c r="BX43" i="11" l="1"/>
  <c r="BX25" i="11"/>
  <c r="BY41" i="11"/>
  <c r="BY22" i="11"/>
  <c r="BY24" i="11"/>
  <c r="BY40" i="11"/>
  <c r="BZ22" i="18"/>
  <c r="BY31" i="18"/>
  <c r="BY28" i="11"/>
  <c r="BY30" i="11"/>
  <c r="BY29" i="11"/>
  <c r="BY18" i="11"/>
  <c r="BY36" i="11"/>
  <c r="BY17" i="11"/>
  <c r="BY35" i="11"/>
  <c r="BY34" i="11"/>
  <c r="BY16" i="11"/>
  <c r="BY32" i="18"/>
  <c r="BY33" i="18"/>
  <c r="BX31" i="11"/>
  <c r="BX37" i="11"/>
  <c r="BX19" i="11"/>
  <c r="BY15" i="14"/>
  <c r="BY30" i="14" s="1"/>
  <c r="BZ42" i="11" s="1"/>
  <c r="BY16" i="14"/>
  <c r="BY31" i="14" s="1"/>
  <c r="BZ22" i="11" s="1"/>
  <c r="BY17" i="14"/>
  <c r="BY32" i="14" s="1"/>
  <c r="CJ23" i="7"/>
  <c r="CK24" i="7"/>
  <c r="BZ20" i="14"/>
  <c r="BZ21" i="14"/>
  <c r="BZ22" i="14"/>
  <c r="BY43" i="11" l="1"/>
  <c r="BY25" i="11"/>
  <c r="BZ24" i="11"/>
  <c r="BZ23" i="11"/>
  <c r="BZ40" i="11"/>
  <c r="BZ41" i="11"/>
  <c r="CA22" i="18"/>
  <c r="BZ31" i="18"/>
  <c r="BZ29" i="11"/>
  <c r="BZ28" i="11"/>
  <c r="BZ30" i="11"/>
  <c r="BZ35" i="11"/>
  <c r="BZ18" i="11"/>
  <c r="BZ34" i="11"/>
  <c r="BZ36" i="11"/>
  <c r="BZ17" i="11"/>
  <c r="BZ16" i="11"/>
  <c r="BZ33" i="18"/>
  <c r="BZ32" i="18"/>
  <c r="BY19" i="11"/>
  <c r="BY31" i="11"/>
  <c r="BY37" i="11"/>
  <c r="CA21" i="14"/>
  <c r="CA22" i="14"/>
  <c r="CA20" i="14"/>
  <c r="CL24" i="7"/>
  <c r="CK23" i="7"/>
  <c r="BZ17" i="14"/>
  <c r="BZ32" i="14" s="1"/>
  <c r="BZ15" i="14"/>
  <c r="BZ30" i="14" s="1"/>
  <c r="CA41" i="11" s="1"/>
  <c r="BZ16" i="14"/>
  <c r="BZ31" i="14" s="1"/>
  <c r="CA22" i="11" s="1"/>
  <c r="BZ25" i="11" l="1"/>
  <c r="BZ43" i="11"/>
  <c r="CA23" i="11"/>
  <c r="CA40" i="11"/>
  <c r="CA24" i="11"/>
  <c r="CA42" i="11"/>
  <c r="CB22" i="18"/>
  <c r="CA31" i="18"/>
  <c r="CA28" i="11"/>
  <c r="CA29" i="11"/>
  <c r="CA30" i="11"/>
  <c r="CA34" i="11"/>
  <c r="CA18" i="11"/>
  <c r="CA36" i="11"/>
  <c r="CA35" i="11"/>
  <c r="CA16" i="11"/>
  <c r="CA17" i="11"/>
  <c r="CA33" i="18"/>
  <c r="CA32" i="18"/>
  <c r="BZ37" i="11"/>
  <c r="BZ19" i="11"/>
  <c r="BZ31" i="11"/>
  <c r="CM24" i="7"/>
  <c r="CB20" i="14"/>
  <c r="CB21" i="14"/>
  <c r="CB22" i="14"/>
  <c r="CL23" i="7"/>
  <c r="CA16" i="14"/>
  <c r="CA31" i="14" s="1"/>
  <c r="CB24" i="11" s="1"/>
  <c r="CA17" i="14"/>
  <c r="CA32" i="14" s="1"/>
  <c r="CA15" i="14"/>
  <c r="CA30" i="14" s="1"/>
  <c r="CB42" i="11" s="1"/>
  <c r="CA25" i="11" l="1"/>
  <c r="CA43" i="11"/>
  <c r="CB23" i="11"/>
  <c r="CB41" i="11"/>
  <c r="CB22" i="11"/>
  <c r="CB40" i="11"/>
  <c r="CC22" i="18"/>
  <c r="CB31" i="18"/>
  <c r="CB28" i="11"/>
  <c r="CB30" i="11"/>
  <c r="CB29" i="11"/>
  <c r="CB18" i="11"/>
  <c r="CB35" i="11"/>
  <c r="CB36" i="11"/>
  <c r="CB34" i="11"/>
  <c r="CB17" i="11"/>
  <c r="CB16" i="11"/>
  <c r="CB32" i="18"/>
  <c r="CB33" i="18"/>
  <c r="CA19" i="11"/>
  <c r="CA31" i="11"/>
  <c r="CA37" i="11"/>
  <c r="CB15" i="14"/>
  <c r="CB30" i="14" s="1"/>
  <c r="CC41" i="11" s="1"/>
  <c r="CB16" i="14"/>
  <c r="CB31" i="14" s="1"/>
  <c r="CC23" i="11" s="1"/>
  <c r="CB17" i="14"/>
  <c r="CB32" i="14" s="1"/>
  <c r="CM23" i="7"/>
  <c r="CN24" i="7"/>
  <c r="CC22" i="14"/>
  <c r="CC20" i="14"/>
  <c r="CC21" i="14"/>
  <c r="CB25" i="11" l="1"/>
  <c r="CB43" i="11"/>
  <c r="CC42" i="11"/>
  <c r="CC22" i="11"/>
  <c r="CC24" i="11"/>
  <c r="CC40" i="11"/>
  <c r="CD22" i="18"/>
  <c r="CD31" i="18" s="1"/>
  <c r="CC31" i="18"/>
  <c r="CC35" i="11"/>
  <c r="CC17" i="11"/>
  <c r="CC34" i="11"/>
  <c r="CC36" i="11"/>
  <c r="CC16" i="11"/>
  <c r="CC18" i="11"/>
  <c r="CC30" i="11"/>
  <c r="CC29" i="11"/>
  <c r="CC28" i="11"/>
  <c r="CC33" i="18"/>
  <c r="CC32" i="18"/>
  <c r="CB37" i="11"/>
  <c r="CB19" i="11"/>
  <c r="CB31" i="11"/>
  <c r="CC15" i="14"/>
  <c r="CC30" i="14" s="1"/>
  <c r="CD41" i="11" s="1"/>
  <c r="CC16" i="14"/>
  <c r="CC31" i="14" s="1"/>
  <c r="CD23" i="11" s="1"/>
  <c r="CC17" i="14"/>
  <c r="CC32" i="14" s="1"/>
  <c r="CN23" i="7"/>
  <c r="CD20" i="14"/>
  <c r="CD21" i="14"/>
  <c r="CD22" i="14"/>
  <c r="CC43" i="11" l="1"/>
  <c r="CC25" i="11"/>
  <c r="CD24" i="11"/>
  <c r="CD22" i="11"/>
  <c r="CD42" i="11"/>
  <c r="CD40" i="11"/>
  <c r="CD36" i="11"/>
  <c r="CD17" i="11"/>
  <c r="CD16" i="11"/>
  <c r="CD34" i="11"/>
  <c r="CD35" i="11"/>
  <c r="CD18" i="11"/>
  <c r="CD30" i="11"/>
  <c r="CD29" i="11"/>
  <c r="CD28" i="11"/>
  <c r="CD32" i="18"/>
  <c r="CD33" i="18"/>
  <c r="CC31" i="11"/>
  <c r="CC37" i="11"/>
  <c r="CC19" i="11"/>
  <c r="CD15" i="14"/>
  <c r="CD30" i="14" s="1"/>
  <c r="CE42" i="11" s="1"/>
  <c r="CD16" i="14"/>
  <c r="CD31" i="14" s="1"/>
  <c r="CE22" i="11" s="1"/>
  <c r="CD17" i="14"/>
  <c r="CD32" i="14" s="1"/>
  <c r="CD25" i="11" l="1"/>
  <c r="CD43" i="11"/>
  <c r="CE24" i="11"/>
  <c r="B24" i="11" s="1"/>
  <c r="CE40" i="11"/>
  <c r="CE41" i="11"/>
  <c r="B41" i="11" s="1"/>
  <c r="CE23" i="11"/>
  <c r="B23" i="11" s="1"/>
  <c r="B42" i="11"/>
  <c r="B22" i="11"/>
  <c r="CE30" i="11"/>
  <c r="B30" i="11" s="1"/>
  <c r="CE29" i="11"/>
  <c r="B29" i="11" s="1"/>
  <c r="CE28" i="11"/>
  <c r="B28" i="11" s="1"/>
  <c r="CE18" i="11"/>
  <c r="B18" i="11" s="1"/>
  <c r="CE36" i="11"/>
  <c r="B36" i="11" s="1"/>
  <c r="CE34" i="11"/>
  <c r="B34" i="11" s="1"/>
  <c r="CE16" i="11"/>
  <c r="B16" i="11" s="1"/>
  <c r="CE17" i="11"/>
  <c r="B17" i="11" s="1"/>
  <c r="CE35" i="11"/>
  <c r="B35" i="11" s="1"/>
  <c r="CD19" i="11"/>
  <c r="CD31" i="11"/>
  <c r="CD37" i="11"/>
  <c r="CE25" i="11" l="1"/>
  <c r="CE43" i="11"/>
  <c r="B40" i="11"/>
  <c r="B43" i="11" s="1"/>
  <c r="B25" i="11"/>
  <c r="B31" i="11"/>
  <c r="B37" i="11"/>
  <c r="B19" i="11"/>
  <c r="CE37" i="11"/>
  <c r="CE19" i="11"/>
  <c r="CE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Pieter Sayer</author>
  </authors>
  <commentList>
    <comment ref="A9" authorId="0" shapeId="0" xr:uid="{76569E9C-9A0B-46D5-9F6A-83514A385FD6}">
      <text>
        <r>
          <rPr>
            <b/>
            <sz val="10"/>
            <color indexed="81"/>
            <rFont val="Tahoma"/>
            <family val="2"/>
          </rPr>
          <t xml:space="preserve">This is the year in which activity associated with theoptions or design feature is first undertaken. If different options or design features have different initiation dates, then the earliest year across all of the options should be stated. </t>
        </r>
      </text>
    </comment>
    <comment ref="C11" authorId="0" shapeId="0" xr:uid="{F78054E5-DACB-4EFF-965F-C0B3747E4D5A}">
      <text>
        <r>
          <rPr>
            <b/>
            <sz val="10"/>
            <color indexed="81"/>
            <rFont val="Tahoma"/>
            <family val="2"/>
          </rPr>
          <t xml:space="preserve">The price reference year refers to the year whose price level is used as a basis for real prices. For example, costs which use 2020 prices as a reference year are refered to as 2020 GBP. This cell can be left blank if the analysis is being undertaken in nominal prices. </t>
        </r>
      </text>
    </comment>
  </commentList>
</comments>
</file>

<file path=xl/sharedStrings.xml><?xml version="1.0" encoding="utf-8"?>
<sst xmlns="http://schemas.openxmlformats.org/spreadsheetml/2006/main" count="458" uniqueCount="126">
  <si>
    <t>Workbook description</t>
  </si>
  <si>
    <t>Raw data sheets</t>
  </si>
  <si>
    <t>Description</t>
  </si>
  <si>
    <t>Source(s)</t>
  </si>
  <si>
    <t>Notes</t>
  </si>
  <si>
    <t>Output Sheets</t>
  </si>
  <si>
    <t>Source</t>
  </si>
  <si>
    <t>URL</t>
  </si>
  <si>
    <t>Units</t>
  </si>
  <si>
    <t>%</t>
  </si>
  <si>
    <t>£ 2020</t>
  </si>
  <si>
    <t>Low</t>
  </si>
  <si>
    <t>Central</t>
  </si>
  <si>
    <t>High</t>
  </si>
  <si>
    <t>https://www.gov.uk/government/publications/valuing-greenhouse-gas-emissions-in-policy-appraisal/valuation-of-greenhouse-gas-emissions-for-policy-appraisal-and-evaluation</t>
  </si>
  <si>
    <t>BEIS (2020)</t>
  </si>
  <si>
    <t>CPI</t>
  </si>
  <si>
    <t>RPI</t>
  </si>
  <si>
    <t>Carbon Price Scenario</t>
  </si>
  <si>
    <t>Inflation Rate</t>
  </si>
  <si>
    <t>Life Cycle Stage</t>
  </si>
  <si>
    <t>Life Cycle Sub-Stage</t>
  </si>
  <si>
    <t>Before use</t>
  </si>
  <si>
    <t>Use stage</t>
  </si>
  <si>
    <t>End of life stage</t>
  </si>
  <si>
    <t>Raw material supply</t>
  </si>
  <si>
    <t>Transport</t>
  </si>
  <si>
    <t>Manufacture</t>
  </si>
  <si>
    <t>Transport to works site</t>
  </si>
  <si>
    <t>Construction / installation processes</t>
  </si>
  <si>
    <t>Use</t>
  </si>
  <si>
    <t>Manufature</t>
  </si>
  <si>
    <t>Repair</t>
  </si>
  <si>
    <t>Replacement</t>
  </si>
  <si>
    <t>Refurbishment</t>
  </si>
  <si>
    <t>Deconstruction</t>
  </si>
  <si>
    <t>Waste processing for recovery</t>
  </si>
  <si>
    <t>Disposal</t>
  </si>
  <si>
    <t>Preliminary studies, consultations</t>
  </si>
  <si>
    <t>tCO2e</t>
  </si>
  <si>
    <t>British inflation forecasts</t>
  </si>
  <si>
    <t>Carbon prices</t>
  </si>
  <si>
    <t>N/A</t>
  </si>
  <si>
    <t>User Input</t>
  </si>
  <si>
    <t>Yes</t>
  </si>
  <si>
    <t>Include?</t>
  </si>
  <si>
    <t>Total</t>
  </si>
  <si>
    <t>No</t>
  </si>
  <si>
    <t>Summed and discounted internal carbon price.</t>
  </si>
  <si>
    <t>£ 2020 per tCO2e</t>
  </si>
  <si>
    <t>Emissions Forecasts</t>
  </si>
  <si>
    <t>Inflation</t>
  </si>
  <si>
    <t>Carbon Prices</t>
  </si>
  <si>
    <t>Cost of Emissions</t>
  </si>
  <si>
    <t>Emissions forecasts by life cycle stage</t>
  </si>
  <si>
    <t>Renewal</t>
  </si>
  <si>
    <t>Enhancement</t>
  </si>
  <si>
    <r>
      <rPr>
        <sz val="11"/>
        <color rgb="FF000000"/>
        <rFont val="Calibri"/>
        <family val="2"/>
      </rPr>
      <t xml:space="preserve">Note - Teal coloured cells are the </t>
    </r>
    <r>
      <rPr>
        <i/>
        <sz val="11"/>
        <color rgb="FF000000"/>
        <rFont val="Calibri"/>
        <family val="2"/>
      </rPr>
      <t>only</t>
    </r>
    <r>
      <rPr>
        <sz val="11"/>
        <color rgb="FF000000"/>
        <rFont val="Calibri"/>
        <family val="2"/>
      </rPr>
      <t xml:space="preserve"> cells which require user input.</t>
    </r>
  </si>
  <si>
    <t>Replacing the data</t>
  </si>
  <si>
    <t>Series used</t>
  </si>
  <si>
    <t>OBR</t>
  </si>
  <si>
    <t>Charts</t>
  </si>
  <si>
    <t>Summed and discounted cost of emissions by life cycle stage</t>
  </si>
  <si>
    <t>A graphical representation of the results shown in the Cost of Emissions sheet</t>
  </si>
  <si>
    <t>Number of Options Under Consideration</t>
  </si>
  <si>
    <t>Option 1</t>
  </si>
  <si>
    <t>Option 5</t>
  </si>
  <si>
    <t>Option 4</t>
  </si>
  <si>
    <t>Option 3</t>
  </si>
  <si>
    <t>Option 2</t>
  </si>
  <si>
    <t>Proposal Type</t>
  </si>
  <si>
    <t>Baseline Series (Real 2020 prices)</t>
  </si>
  <si>
    <t>Nominal values (CPI)</t>
  </si>
  <si>
    <t>Nominal values (RPI)</t>
  </si>
  <si>
    <t>Number of Options or Design Features Under Consideration</t>
  </si>
  <si>
    <t>Option/Design Feature 2</t>
  </si>
  <si>
    <t>Option/Design Feature 1</t>
  </si>
  <si>
    <t>Option/Design Feature 5</t>
  </si>
  <si>
    <t>Option/Design Feature 4</t>
  </si>
  <si>
    <t>Option/Design Feature 3</t>
  </si>
  <si>
    <t>Real Growth Rate in Carbon Prices after 2050</t>
  </si>
  <si>
    <t>Discount Rates</t>
  </si>
  <si>
    <t>Real or Nominal?</t>
  </si>
  <si>
    <t>Reference Year</t>
  </si>
  <si>
    <t>Real</t>
  </si>
  <si>
    <t>Real or Nominal Costs?</t>
  </si>
  <si>
    <t>Historical Data</t>
  </si>
  <si>
    <t>RPI (1987 = 100)</t>
  </si>
  <si>
    <t>CPI (2015 = 100)</t>
  </si>
  <si>
    <t>Indexed (2020 = 100)</t>
  </si>
  <si>
    <t>https://obr.uk/faq/where-can-i-find-your-latest-forecasts/
https://www.ons.gov.uk/economy/inflationandpriceindices/timeseries/l522/mm23
https://www.ons.gov.uk/economy/inflationandpriceindices/timeseries/chaw/mm23</t>
  </si>
  <si>
    <t>Office for National Statistics (Historical Data) and Office for Budget Responsibility or User Input (Forecasts)</t>
  </si>
  <si>
    <t>Nominal (CPI)</t>
  </si>
  <si>
    <t>Nominal (RPI)</t>
  </si>
  <si>
    <t>NR</t>
  </si>
  <si>
    <t>Discount Rate Factors</t>
  </si>
  <si>
    <t>Inverse Discount Rate Factors</t>
  </si>
  <si>
    <t>https://assets.publishing.service.gov.uk/government/uploads/system/uploads/attachment_data/file/938046/The_Green_Book_2020.pdf
https://en.wikipedia.org/wiki/Fisher_equation</t>
  </si>
  <si>
    <t>HM Treasury and Wikipedia</t>
  </si>
  <si>
    <t>Real and nominal discount rates</t>
  </si>
  <si>
    <t xml:space="preserve">BEIS (2020) </t>
  </si>
  <si>
    <t xml:space="preserve">User Input / Office for Budget Responsibility (2021) </t>
  </si>
  <si>
    <t xml:space="preserve">https://obr.uk/faq/where-can-i-find-your-latest-forecasts/ </t>
  </si>
  <si>
    <t>HM Treasury (2020)</t>
  </si>
  <si>
    <t>https://assets.publishing.service.gov.uk/government/uploads/system/uploads/attachment_data/file/938046/The_Green_Book_2020.pdf</t>
  </si>
  <si>
    <t>Green Book Real Discount Rates</t>
  </si>
  <si>
    <t>Real Series Adjusted for Reference Year (CPI)</t>
  </si>
  <si>
    <t>Real Series Adjusted for Reference Year (RPI)</t>
  </si>
  <si>
    <t>NPV (to 2100)</t>
  </si>
  <si>
    <t>NR Forecasts</t>
  </si>
  <si>
    <t>OBR Forecasts</t>
  </si>
  <si>
    <t>The user must select the appropriate proposal types (Renewal or Enhancement) and carbon price scenario (low, central or high) in rows 10 and 11 respectively. The choice of renewal or enhancement will determine which inflation rate is appropriate with the CPI being used in the case of renewals and the RPI being used in the case of enhancements.</t>
  </si>
  <si>
    <t>Year of Project Initiation</t>
  </si>
  <si>
    <t>First 30 years</t>
  </si>
  <si>
    <t>31 to 75 years</t>
  </si>
  <si>
    <t>76 years onwards</t>
  </si>
  <si>
    <t>Year Rate Ends</t>
  </si>
  <si>
    <t>Inflation Series Used</t>
  </si>
  <si>
    <t xml:space="preserve">This workbook allows the user to estimate the emissions costs associated with up to 5 renewal and/or enhancement options or design feattures (described as options from this point). By monetising the life cycle emissions forecasts associated with different options, the tool is intended to facilitate the implementation of internal carbon pricing. It mulitiplies emissions forecasts with the corresponding year-specific carbon price and allows for these values to be discounted using Network Rail's standard discount rate (taken from the HM Treasury Green Book). 
The tool should be used in conjunction with the Guidance Note on Shadow Carbon Pricing. </t>
  </si>
  <si>
    <r>
      <t xml:space="preserve">First the user must select how many options (ES3) or design feature (ES4)  they wish to consider during this analysis. Second, the user must determine the year in which the analysis begins. This is the first year in which activity associated with any of the options/design features occurs. Third, the user must input whether the other (conventional) costs associated with that option are expressed in real or nominal terms and, if in real terms, what price base they have been prepared in (known as the price reference year. Fourth, the user must select which categories they intend to consider for each of the options considered should be selected using the drop down menus in column C. Finally, the user must input their forecasts for the emissions </t>
    </r>
    <r>
      <rPr>
        <i/>
        <sz val="11"/>
        <color rgb="FF000000"/>
        <rFont val="Calibri"/>
        <family val="2"/>
      </rPr>
      <t>changes from baseline</t>
    </r>
    <r>
      <rPr>
        <sz val="11"/>
        <color rgb="FF000000"/>
        <rFont val="Calibri"/>
        <family val="2"/>
      </rPr>
      <t xml:space="preserve"> for the categories they have selected in tCO2e.
2010 is the earliest price reference year compatible with the tool. </t>
    </r>
  </si>
  <si>
    <t>Price Reference Year</t>
  </si>
  <si>
    <t xml:space="preserve">BEIS official forecasts only go to 2050 and so a real annual growth rate of 1.5% is applied for subsequent years as is recommended by BEIS. Central series are recommended for most analyses with low and high values best used during sensitivity analyses. 
The BEIS's real series is converted into nominal terms using forecasts for the CPI and RPI rates respectively. In the case where the user's costs are in real terms, the original series is also converted to a real series which uses the reference year input by the user as opposed to the 2020 reference year used by the BEIS using the CPI and RPI rates. Otherwise the cells show "N/A" as they are not relevant. 
The user does not need to provide any input to this sheet. </t>
  </si>
  <si>
    <t>The sheet allows for Network Rail to use their own inflation forecasts or to rely on those from the OBR at their discretion. 
To use NR forecasts the user should select NR in cell B8 and input their forecasts for the CPI and RPI into rows 15 and 16.
To use OBR forecasts the user must simply select OBR in cell B8 and confirm that these forecasts (in rows 19 and 20) are up to date by following the steps in the cell below.
OBR forecasts only go until 2025 and so CPI and RPI rates are assumed to remain at 2025 levels in subsequent years. The indexed series uses 2020 = 100 as a baseline.</t>
  </si>
  <si>
    <t xml:space="preserve">The placeholder values are from an October 2021 forecast. To replace the OBR forectast inflation data with the most up to date data the following should be taken.
Step 1 - Access the URL above and select the first link "Economic and fiscal outlook".
Step 2 - Scroll down and click the link "Economic and fiscal outlook – supplementary economy tables" which will download the latest data tables.
Step 3 - Locate the relevant CPI and RPI forecasts in tab 1.7 in columns C and E roughly located between rows 85 and 100. </t>
  </si>
  <si>
    <r>
      <t xml:space="preserve">There is </t>
    </r>
    <r>
      <rPr>
        <i/>
        <sz val="11"/>
        <color rgb="FF000000"/>
        <rFont val="Calibri"/>
        <family val="2"/>
      </rPr>
      <t>no</t>
    </r>
    <r>
      <rPr>
        <sz val="11"/>
        <color rgb="FF000000"/>
        <rFont val="Calibri"/>
        <family val="2"/>
      </rPr>
      <t xml:space="preserve"> user input required in this sheet.
The real discount rate is converted into a nominal rate using the fisher equation where (1 + i) = (1 + r)*(1 + pi) where i is the nominal interest rate, r is the real interest rate and pi the the inflation rate.</t>
    </r>
  </si>
  <si>
    <t>Nominal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</si>
</sst>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0.0"/>
  </numFmts>
  <fonts count="13" x14ac:knownFonts="1">
    <font>
      <sz val="10"/>
      <color rgb="FF000000"/>
      <name val="Arial"/>
    </font>
    <font>
      <sz val="11"/>
      <color rgb="FF000000"/>
      <name val="Calibri"/>
      <family val="2"/>
    </font>
    <font>
      <u/>
      <sz val="10"/>
      <color theme="10"/>
      <name val="Arial"/>
    </font>
    <font>
      <b/>
      <sz val="11"/>
      <color rgb="FF000000"/>
      <name val="Calibri"/>
      <family val="2"/>
    </font>
    <font>
      <u/>
      <sz val="11"/>
      <color theme="10"/>
      <name val="Calibri"/>
      <family val="2"/>
    </font>
    <font>
      <sz val="11"/>
      <color theme="1"/>
      <name val="Calibri"/>
      <family val="2"/>
    </font>
    <font>
      <b/>
      <u/>
      <sz val="11"/>
      <color rgb="FF000000"/>
      <name val="Calibri"/>
      <family val="2"/>
    </font>
    <font>
      <i/>
      <sz val="11"/>
      <color rgb="FF000000"/>
      <name val="Calibri"/>
      <family val="2"/>
    </font>
    <font>
      <sz val="11"/>
      <name val="Calibri"/>
      <family val="2"/>
    </font>
    <font>
      <sz val="10"/>
      <color rgb="FF000000"/>
      <name val="Arial"/>
      <family val="2"/>
    </font>
    <font>
      <u/>
      <sz val="10"/>
      <color theme="10"/>
      <name val="Arial"/>
      <family val="2"/>
    </font>
    <font>
      <b/>
      <sz val="10"/>
      <color rgb="FF000000"/>
      <name val="Arial"/>
      <family val="2"/>
    </font>
    <font>
      <b/>
      <sz val="10"/>
      <color indexed="81"/>
      <name val="Tahoma"/>
      <family val="2"/>
    </font>
  </fonts>
  <fills count="15">
    <fill>
      <patternFill patternType="none"/>
    </fill>
    <fill>
      <patternFill patternType="gray125"/>
    </fill>
    <fill>
      <patternFill patternType="solid">
        <fgColor rgb="FFFFD966"/>
        <bgColor rgb="FFFFD966"/>
      </patternFill>
    </fill>
    <fill>
      <patternFill patternType="solid">
        <fgColor rgb="FFFFF2CC"/>
        <bgColor rgb="FFFFF2CC"/>
      </patternFill>
    </fill>
    <fill>
      <patternFill patternType="solid">
        <fgColor rgb="FFF6B26B"/>
        <bgColor rgb="FFF6B26B"/>
      </patternFill>
    </fill>
    <fill>
      <patternFill patternType="solid">
        <fgColor rgb="FFF9CB9C"/>
        <bgColor rgb="FFF9CB9C"/>
      </patternFill>
    </fill>
    <fill>
      <patternFill patternType="solid">
        <fgColor rgb="FFFFD965"/>
        <bgColor rgb="FFFFD965"/>
      </patternFill>
    </fill>
    <fill>
      <patternFill patternType="solid">
        <fgColor rgb="FFFEF2CB"/>
        <bgColor rgb="FFFEF2CB"/>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39997558519241921"/>
        <bgColor rgb="FF93C47D"/>
      </patternFill>
    </fill>
    <fill>
      <patternFill patternType="solid">
        <fgColor theme="8" tint="0.39997558519241921"/>
        <bgColor rgb="FFF6B26B"/>
      </patternFill>
    </fill>
    <fill>
      <patternFill patternType="solid">
        <fgColor theme="7" tint="0.59999389629810485"/>
        <bgColor indexed="64"/>
      </patternFill>
    </fill>
    <fill>
      <patternFill patternType="solid">
        <fgColor theme="8" tint="0.59999389629810485"/>
        <bgColor rgb="FFFFF2CC"/>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31">
    <xf numFmtId="0" fontId="0" fillId="0" borderId="0" xfId="0" applyFont="1" applyAlignment="1"/>
    <xf numFmtId="0" fontId="1" fillId="3" borderId="0" xfId="0" applyFont="1" applyFill="1" applyAlignment="1">
      <alignment wrapText="1"/>
    </xf>
    <xf numFmtId="0" fontId="1" fillId="0" borderId="5" xfId="0" applyFont="1" applyFill="1" applyBorder="1" applyAlignment="1"/>
    <xf numFmtId="0" fontId="1" fillId="0" borderId="0" xfId="0" applyFont="1" applyFill="1" applyBorder="1" applyAlignment="1"/>
    <xf numFmtId="0" fontId="1" fillId="0" borderId="4" xfId="0" applyFont="1" applyFill="1" applyBorder="1" applyAlignment="1"/>
    <xf numFmtId="0" fontId="3" fillId="6" borderId="2" xfId="0" applyFont="1" applyFill="1" applyBorder="1" applyAlignment="1"/>
    <xf numFmtId="0" fontId="1" fillId="0" borderId="0" xfId="0" applyFont="1" applyAlignment="1"/>
    <xf numFmtId="0" fontId="3" fillId="6" borderId="3" xfId="0" applyFont="1" applyFill="1" applyBorder="1" applyAlignment="1"/>
    <xf numFmtId="0" fontId="3" fillId="2" borderId="3" xfId="0" applyFont="1" applyFill="1" applyBorder="1" applyAlignment="1"/>
    <xf numFmtId="0" fontId="3" fillId="0" borderId="0" xfId="0" applyFont="1" applyAlignment="1"/>
    <xf numFmtId="0" fontId="1" fillId="0" borderId="0" xfId="0" applyFont="1" applyAlignment="1"/>
    <xf numFmtId="164" fontId="1" fillId="0" borderId="4" xfId="0" applyNumberFormat="1" applyFont="1" applyBorder="1" applyAlignment="1"/>
    <xf numFmtId="164" fontId="1" fillId="0" borderId="5" xfId="0" applyNumberFormat="1" applyFont="1" applyBorder="1" applyAlignment="1"/>
    <xf numFmtId="0" fontId="3" fillId="4" borderId="2" xfId="0" applyFont="1" applyFill="1" applyBorder="1" applyAlignment="1"/>
    <xf numFmtId="0" fontId="1" fillId="0" borderId="0" xfId="0" applyFont="1" applyAlignment="1">
      <alignment wrapText="1"/>
    </xf>
    <xf numFmtId="0" fontId="3" fillId="4" borderId="3" xfId="0" applyFont="1" applyFill="1" applyBorder="1" applyAlignment="1"/>
    <xf numFmtId="0" fontId="5" fillId="0" borderId="0" xfId="0" applyFont="1" applyAlignment="1"/>
    <xf numFmtId="0" fontId="5" fillId="5" borderId="7" xfId="0" applyFont="1" applyFill="1" applyBorder="1" applyAlignment="1"/>
    <xf numFmtId="0" fontId="5" fillId="5" borderId="8" xfId="0" applyFont="1" applyFill="1" applyBorder="1" applyAlignment="1"/>
    <xf numFmtId="0" fontId="1" fillId="0" borderId="0" xfId="0" applyFont="1" applyAlignment="1">
      <alignment horizontal="right"/>
    </xf>
    <xf numFmtId="165" fontId="1" fillId="0" borderId="5" xfId="0" applyNumberFormat="1" applyFont="1" applyBorder="1" applyAlignment="1"/>
    <xf numFmtId="165" fontId="1" fillId="0" borderId="0" xfId="0" applyNumberFormat="1" applyFont="1" applyBorder="1" applyAlignment="1"/>
    <xf numFmtId="165" fontId="1" fillId="0" borderId="4" xfId="0" applyNumberFormat="1" applyFont="1" applyBorder="1" applyAlignment="1"/>
    <xf numFmtId="0" fontId="3" fillId="2" borderId="1" xfId="0" applyFont="1" applyFill="1" applyBorder="1" applyAlignment="1"/>
    <xf numFmtId="0" fontId="3" fillId="4" borderId="1" xfId="0" applyFont="1" applyFill="1" applyBorder="1" applyAlignment="1"/>
    <xf numFmtId="0" fontId="1" fillId="5" borderId="0" xfId="0" applyFont="1" applyFill="1" applyAlignment="1">
      <alignment wrapText="1"/>
    </xf>
    <xf numFmtId="0" fontId="5" fillId="5" borderId="0" xfId="0" applyFont="1" applyFill="1" applyAlignment="1">
      <alignment wrapText="1"/>
    </xf>
    <xf numFmtId="0" fontId="5" fillId="5" borderId="0" xfId="0" applyFont="1" applyFill="1" applyAlignment="1"/>
    <xf numFmtId="49" fontId="1" fillId="0" borderId="5" xfId="0" applyNumberFormat="1" applyFont="1" applyFill="1" applyBorder="1" applyAlignment="1">
      <alignment horizontal="left" wrapText="1"/>
    </xf>
    <xf numFmtId="49" fontId="1" fillId="0" borderId="0" xfId="0" applyNumberFormat="1" applyFont="1" applyFill="1" applyBorder="1" applyAlignment="1">
      <alignment horizontal="left" wrapText="1"/>
    </xf>
    <xf numFmtId="49" fontId="1" fillId="0" borderId="0" xfId="0" applyNumberFormat="1" applyFont="1" applyBorder="1" applyAlignment="1">
      <alignment horizontal="left" wrapText="1"/>
    </xf>
    <xf numFmtId="49" fontId="1" fillId="0" borderId="4" xfId="0" applyNumberFormat="1" applyFont="1" applyBorder="1" applyAlignment="1">
      <alignment horizontal="left" wrapText="1"/>
    </xf>
    <xf numFmtId="49" fontId="1" fillId="0" borderId="5" xfId="0" applyNumberFormat="1" applyFont="1" applyBorder="1" applyAlignment="1">
      <alignment horizontal="left" wrapText="1"/>
    </xf>
    <xf numFmtId="0" fontId="3" fillId="8" borderId="9" xfId="0" applyFont="1" applyFill="1" applyBorder="1" applyAlignment="1"/>
    <xf numFmtId="1" fontId="3" fillId="8" borderId="9" xfId="0" applyNumberFormat="1" applyFont="1" applyFill="1" applyBorder="1" applyAlignment="1">
      <alignment horizontal="right"/>
    </xf>
    <xf numFmtId="0" fontId="3" fillId="3" borderId="5" xfId="0" applyFont="1" applyFill="1" applyBorder="1" applyAlignment="1"/>
    <xf numFmtId="0" fontId="3" fillId="3" borderId="6" xfId="0" applyFont="1" applyFill="1" applyBorder="1" applyAlignment="1"/>
    <xf numFmtId="165" fontId="1" fillId="0" borderId="0" xfId="0" applyNumberFormat="1" applyFont="1" applyAlignment="1"/>
    <xf numFmtId="164" fontId="8" fillId="0" borderId="5" xfId="0" applyNumberFormat="1" applyFont="1" applyBorder="1" applyAlignment="1"/>
    <xf numFmtId="166" fontId="8" fillId="0" borderId="5" xfId="0" applyNumberFormat="1" applyFont="1" applyBorder="1" applyAlignment="1"/>
    <xf numFmtId="164" fontId="8" fillId="0" borderId="4" xfId="0" applyNumberFormat="1" applyFont="1" applyBorder="1" applyAlignment="1"/>
    <xf numFmtId="166" fontId="8" fillId="0" borderId="4" xfId="0" applyNumberFormat="1" applyFont="1" applyBorder="1" applyAlignment="1"/>
    <xf numFmtId="0" fontId="3" fillId="0" borderId="6" xfId="0" applyFont="1" applyBorder="1" applyAlignment="1"/>
    <xf numFmtId="165" fontId="3" fillId="0" borderId="6" xfId="0" applyNumberFormat="1" applyFont="1" applyBorder="1" applyAlignment="1"/>
    <xf numFmtId="0" fontId="1" fillId="0" borderId="0" xfId="0" applyFont="1" applyAlignment="1"/>
    <xf numFmtId="0" fontId="1" fillId="5" borderId="0" xfId="0" applyFont="1" applyFill="1" applyAlignment="1">
      <alignment wrapText="1"/>
    </xf>
    <xf numFmtId="0" fontId="5" fillId="5" borderId="0" xfId="0" applyFont="1" applyFill="1" applyAlignment="1"/>
    <xf numFmtId="0" fontId="5" fillId="5" borderId="0" xfId="0" applyFont="1" applyFill="1" applyAlignment="1">
      <alignment wrapText="1"/>
    </xf>
    <xf numFmtId="0" fontId="5" fillId="5" borderId="10" xfId="0" applyFont="1" applyFill="1" applyBorder="1" applyAlignment="1"/>
    <xf numFmtId="0" fontId="1" fillId="0" borderId="10" xfId="0" applyFont="1" applyBorder="1" applyAlignment="1">
      <alignment horizontal="right"/>
    </xf>
    <xf numFmtId="164" fontId="1" fillId="9" borderId="5" xfId="0" applyNumberFormat="1" applyFont="1" applyFill="1" applyBorder="1" applyAlignment="1"/>
    <xf numFmtId="164" fontId="1" fillId="9" borderId="4" xfId="0" applyNumberFormat="1" applyFont="1" applyFill="1" applyBorder="1" applyAlignment="1"/>
    <xf numFmtId="49" fontId="1" fillId="9" borderId="5" xfId="0" applyNumberFormat="1" applyFont="1" applyFill="1" applyBorder="1" applyAlignment="1">
      <alignment horizontal="left" wrapText="1"/>
    </xf>
    <xf numFmtId="3" fontId="1" fillId="9" borderId="5" xfId="0" applyNumberFormat="1" applyFont="1" applyFill="1" applyBorder="1" applyAlignment="1"/>
    <xf numFmtId="49" fontId="1" fillId="9" borderId="0" xfId="0" applyNumberFormat="1" applyFont="1" applyFill="1" applyBorder="1" applyAlignment="1">
      <alignment horizontal="left" wrapText="1"/>
    </xf>
    <xf numFmtId="3" fontId="1" fillId="9" borderId="0" xfId="0" applyNumberFormat="1" applyFont="1" applyFill="1" applyBorder="1" applyAlignment="1"/>
    <xf numFmtId="3" fontId="1" fillId="9" borderId="0" xfId="0" applyNumberFormat="1" applyFont="1" applyFill="1" applyBorder="1" applyAlignment="1">
      <alignment horizontal="right"/>
    </xf>
    <xf numFmtId="3" fontId="1" fillId="9" borderId="5" xfId="0" applyNumberFormat="1" applyFont="1" applyFill="1" applyBorder="1" applyAlignment="1">
      <alignment horizontal="right"/>
    </xf>
    <xf numFmtId="49" fontId="1" fillId="9" borderId="4" xfId="0" applyNumberFormat="1" applyFont="1" applyFill="1" applyBorder="1" applyAlignment="1">
      <alignment horizontal="left" wrapText="1"/>
    </xf>
    <xf numFmtId="3" fontId="1" fillId="9" borderId="4" xfId="0" applyNumberFormat="1" applyFont="1" applyFill="1" applyBorder="1" applyAlignment="1">
      <alignment horizontal="right"/>
    </xf>
    <xf numFmtId="0" fontId="6" fillId="0" borderId="0" xfId="0" applyFont="1" applyFill="1" applyBorder="1" applyAlignment="1"/>
    <xf numFmtId="0" fontId="5" fillId="0" borderId="0" xfId="0" applyFont="1" applyFill="1" applyBorder="1" applyAlignment="1"/>
    <xf numFmtId="0" fontId="1" fillId="9" borderId="6" xfId="0" applyFont="1" applyFill="1" applyBorder="1" applyAlignment="1"/>
    <xf numFmtId="0" fontId="5" fillId="9" borderId="6" xfId="0" applyFont="1" applyFill="1" applyBorder="1" applyAlignment="1"/>
    <xf numFmtId="0" fontId="3" fillId="2" borderId="13" xfId="0" applyFont="1" applyFill="1" applyBorder="1" applyAlignment="1">
      <alignment wrapText="1"/>
    </xf>
    <xf numFmtId="3" fontId="1" fillId="9" borderId="4" xfId="0" applyNumberFormat="1" applyFont="1" applyFill="1" applyBorder="1" applyAlignment="1"/>
    <xf numFmtId="0" fontId="6" fillId="11" borderId="1" xfId="0" applyFont="1" applyFill="1" applyBorder="1" applyAlignment="1"/>
    <xf numFmtId="0" fontId="5" fillId="11" borderId="1" xfId="0" applyFont="1" applyFill="1" applyBorder="1" applyAlignment="1"/>
    <xf numFmtId="0" fontId="3" fillId="12" borderId="1" xfId="0" applyFont="1" applyFill="1" applyBorder="1" applyAlignment="1"/>
    <xf numFmtId="0" fontId="3" fillId="9" borderId="11" xfId="0" applyFont="1" applyFill="1" applyBorder="1" applyAlignment="1"/>
    <xf numFmtId="0" fontId="3" fillId="2" borderId="11" xfId="0" applyFont="1" applyFill="1" applyBorder="1" applyAlignment="1"/>
    <xf numFmtId="0" fontId="3" fillId="0" borderId="0" xfId="0" applyFont="1" applyBorder="1" applyAlignment="1"/>
    <xf numFmtId="165" fontId="3" fillId="0" borderId="0" xfId="0" applyNumberFormat="1" applyFont="1" applyBorder="1" applyAlignment="1"/>
    <xf numFmtId="0" fontId="3" fillId="4" borderId="11" xfId="0" applyFont="1" applyFill="1" applyBorder="1" applyAlignment="1"/>
    <xf numFmtId="0" fontId="5" fillId="5" borderId="15" xfId="0" applyFont="1" applyFill="1" applyBorder="1" applyAlignment="1"/>
    <xf numFmtId="0" fontId="5" fillId="5" borderId="16" xfId="0" applyFont="1" applyFill="1" applyBorder="1" applyAlignment="1"/>
    <xf numFmtId="0" fontId="5" fillId="5" borderId="11" xfId="0" applyFont="1" applyFill="1" applyBorder="1" applyAlignment="1"/>
    <xf numFmtId="0" fontId="1" fillId="9" borderId="15" xfId="0" applyFont="1" applyFill="1" applyBorder="1" applyAlignment="1">
      <alignment horizontal="right"/>
    </xf>
    <xf numFmtId="0" fontId="1" fillId="9" borderId="16" xfId="0" applyFont="1" applyFill="1" applyBorder="1" applyAlignment="1">
      <alignment horizontal="right"/>
    </xf>
    <xf numFmtId="0" fontId="1" fillId="0" borderId="11" xfId="0" applyFont="1" applyFill="1" applyBorder="1" applyAlignment="1"/>
    <xf numFmtId="0" fontId="3" fillId="3" borderId="5" xfId="0" applyFont="1" applyFill="1" applyBorder="1" applyAlignment="1">
      <alignment wrapText="1"/>
    </xf>
    <xf numFmtId="0" fontId="1" fillId="3" borderId="0" xfId="0" applyFont="1" applyFill="1" applyAlignment="1"/>
    <xf numFmtId="0" fontId="3" fillId="3" borderId="11" xfId="0" applyFont="1" applyFill="1" applyBorder="1" applyAlignment="1">
      <alignment wrapText="1"/>
    </xf>
    <xf numFmtId="10" fontId="3" fillId="0" borderId="11" xfId="0" applyNumberFormat="1" applyFont="1" applyBorder="1" applyAlignment="1"/>
    <xf numFmtId="165" fontId="3" fillId="0" borderId="6" xfId="0" applyNumberFormat="1" applyFont="1" applyFill="1" applyBorder="1" applyAlignment="1"/>
    <xf numFmtId="0" fontId="1" fillId="0" borderId="0" xfId="0" applyFont="1" applyFill="1" applyBorder="1" applyAlignment="1">
      <alignment horizontal="left" wrapText="1"/>
    </xf>
    <xf numFmtId="0" fontId="3" fillId="3" borderId="11" xfId="0" applyFont="1" applyFill="1" applyBorder="1" applyAlignment="1"/>
    <xf numFmtId="1" fontId="3" fillId="0" borderId="11" xfId="0" applyNumberFormat="1" applyFont="1" applyBorder="1" applyAlignment="1"/>
    <xf numFmtId="0" fontId="9" fillId="0" borderId="0" xfId="0" applyFont="1" applyFill="1" applyBorder="1" applyAlignment="1"/>
    <xf numFmtId="0" fontId="0" fillId="0" borderId="0" xfId="0" applyFont="1" applyFill="1" applyBorder="1" applyAlignment="1"/>
    <xf numFmtId="0" fontId="1" fillId="0" borderId="5" xfId="0" applyFont="1" applyBorder="1" applyAlignment="1"/>
    <xf numFmtId="0" fontId="1" fillId="0" borderId="0" xfId="0" applyFont="1" applyBorder="1" applyAlignment="1"/>
    <xf numFmtId="0" fontId="1" fillId="0" borderId="4" xfId="0" applyFont="1" applyBorder="1" applyAlignment="1"/>
    <xf numFmtId="0" fontId="3" fillId="3" borderId="5" xfId="0" applyFont="1" applyFill="1" applyBorder="1"/>
    <xf numFmtId="164" fontId="1" fillId="9" borderId="5" xfId="0" applyNumberFormat="1" applyFont="1" applyFill="1" applyBorder="1"/>
    <xf numFmtId="164" fontId="1" fillId="9" borderId="4" xfId="0" applyNumberFormat="1" applyFont="1" applyFill="1" applyBorder="1"/>
    <xf numFmtId="0" fontId="1" fillId="0" borderId="0" xfId="0" applyFont="1"/>
    <xf numFmtId="10" fontId="1" fillId="0" borderId="0" xfId="0" applyNumberFormat="1" applyFont="1" applyAlignment="1"/>
    <xf numFmtId="0" fontId="3" fillId="2" borderId="13" xfId="0" applyFont="1" applyFill="1" applyBorder="1" applyAlignment="1"/>
    <xf numFmtId="10" fontId="1" fillId="0" borderId="4" xfId="0" applyNumberFormat="1" applyFont="1" applyBorder="1" applyAlignment="1"/>
    <xf numFmtId="0" fontId="3" fillId="3" borderId="6" xfId="0" applyFont="1" applyFill="1" applyBorder="1" applyAlignment="1">
      <alignment wrapText="1"/>
    </xf>
    <xf numFmtId="2" fontId="1" fillId="0" borderId="0" xfId="0" applyNumberFormat="1" applyFont="1" applyAlignment="1"/>
    <xf numFmtId="10" fontId="1" fillId="0" borderId="6" xfId="0" applyNumberFormat="1" applyFont="1" applyBorder="1" applyAlignment="1"/>
    <xf numFmtId="0" fontId="1" fillId="0" borderId="6" xfId="0" applyFont="1" applyBorder="1" applyAlignment="1"/>
    <xf numFmtId="2" fontId="1" fillId="0" borderId="6" xfId="0" applyNumberFormat="1" applyFont="1" applyBorder="1" applyAlignment="1"/>
    <xf numFmtId="2" fontId="1" fillId="0" borderId="4" xfId="0" applyNumberFormat="1" applyFont="1" applyBorder="1" applyAlignment="1"/>
    <xf numFmtId="0" fontId="1" fillId="10" borderId="0" xfId="0" applyFont="1" applyFill="1" applyAlignment="1">
      <alignment horizontal="fill"/>
    </xf>
    <xf numFmtId="0" fontId="11" fillId="10" borderId="11" xfId="0" applyFont="1" applyFill="1" applyBorder="1" applyAlignment="1"/>
    <xf numFmtId="0" fontId="11" fillId="9" borderId="10" xfId="0" applyFont="1" applyFill="1" applyBorder="1" applyAlignment="1"/>
    <xf numFmtId="2" fontId="1" fillId="0" borderId="0" xfId="0" applyNumberFormat="1" applyFont="1" applyBorder="1" applyAlignment="1"/>
    <xf numFmtId="0" fontId="3" fillId="0" borderId="0" xfId="0" applyFont="1" applyFill="1" applyBorder="1" applyAlignment="1">
      <alignment horizontal="left" wrapText="1"/>
    </xf>
    <xf numFmtId="0" fontId="3" fillId="0" borderId="0" xfId="0" applyFont="1" applyFill="1" applyBorder="1" applyAlignment="1"/>
    <xf numFmtId="0" fontId="1" fillId="0" borderId="17" xfId="0" applyFont="1" applyBorder="1" applyAlignment="1"/>
    <xf numFmtId="0" fontId="1" fillId="0" borderId="16" xfId="0" applyFont="1" applyBorder="1" applyAlignment="1">
      <alignment horizontal="right"/>
    </xf>
    <xf numFmtId="0" fontId="1" fillId="13" borderId="14" xfId="0" applyFont="1" applyFill="1" applyBorder="1" applyAlignment="1">
      <alignment horizontal="left" wrapText="1"/>
    </xf>
    <xf numFmtId="0" fontId="6" fillId="13" borderId="14" xfId="0" applyFont="1" applyFill="1" applyBorder="1" applyAlignment="1">
      <alignment horizontal="left" wrapText="1"/>
    </xf>
    <xf numFmtId="0" fontId="3" fillId="3" borderId="12" xfId="0" applyFont="1" applyFill="1" applyBorder="1" applyAlignment="1">
      <alignment horizontal="left" wrapText="1"/>
    </xf>
    <xf numFmtId="0" fontId="3" fillId="3" borderId="10" xfId="0" applyFont="1" applyFill="1" applyBorder="1" applyAlignment="1">
      <alignment horizontal="left" wrapText="1"/>
    </xf>
    <xf numFmtId="0" fontId="1" fillId="7" borderId="0" xfId="0" applyFont="1" applyFill="1" applyAlignment="1"/>
    <xf numFmtId="49" fontId="1" fillId="3" borderId="0" xfId="0" applyNumberFormat="1" applyFont="1" applyFill="1" applyAlignment="1"/>
    <xf numFmtId="0" fontId="1" fillId="3" borderId="0" xfId="0" applyFont="1" applyFill="1" applyAlignment="1">
      <alignment horizontal="left" wrapText="1"/>
    </xf>
    <xf numFmtId="0" fontId="4" fillId="3" borderId="0" xfId="1" applyFont="1" applyFill="1" applyAlignment="1"/>
    <xf numFmtId="0" fontId="10" fillId="3" borderId="0" xfId="1" applyFont="1" applyFill="1" applyAlignment="1">
      <alignment wrapText="1"/>
    </xf>
    <xf numFmtId="0" fontId="1" fillId="3" borderId="0" xfId="0" applyFont="1" applyFill="1" applyAlignment="1"/>
    <xf numFmtId="0" fontId="11" fillId="10" borderId="11" xfId="0" applyFont="1" applyFill="1" applyBorder="1" applyAlignment="1">
      <alignment horizontal="left" wrapText="1"/>
    </xf>
    <xf numFmtId="0" fontId="11" fillId="0" borderId="11" xfId="0" applyFont="1" applyFill="1" applyBorder="1" applyAlignment="1">
      <alignment horizontal="left"/>
    </xf>
    <xf numFmtId="0" fontId="1" fillId="14" borderId="12" xfId="0" applyFont="1" applyFill="1" applyBorder="1" applyAlignment="1">
      <alignment horizontal="left" wrapText="1"/>
    </xf>
    <xf numFmtId="0" fontId="1" fillId="14" borderId="10" xfId="0" applyFont="1" applyFill="1" applyBorder="1" applyAlignment="1">
      <alignment horizontal="left" wrapText="1"/>
    </xf>
    <xf numFmtId="0" fontId="1" fillId="5" borderId="0" xfId="0" applyFont="1" applyFill="1" applyAlignment="1">
      <alignment wrapText="1"/>
    </xf>
    <xf numFmtId="0" fontId="5" fillId="5" borderId="0" xfId="0" applyFont="1" applyFill="1" applyAlignment="1"/>
    <xf numFmtId="0" fontId="5" fillId="5" borderId="0" xfId="0" applyFont="1" applyFill="1" applyAlignment="1">
      <alignment wrapText="1"/>
    </xf>
  </cellXfs>
  <cellStyles count="2">
    <cellStyle name="Hyperlink" xfId="1" builtinId="8"/>
    <cellStyle name="Normal" xfId="0" builtinId="0"/>
  </cellStyles>
  <dxfs count="18">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Option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'Cost of Emissions'!$A$16</c:f>
              <c:strCache>
                <c:ptCount val="1"/>
                <c:pt idx="0">
                  <c:v>Before use</c:v>
                </c:pt>
              </c:strCache>
            </c:strRef>
          </c:tx>
          <c:spPr>
            <a:solidFill>
              <a:schemeClr val="accent2"/>
            </a:solidFill>
            <a:ln>
              <a:noFill/>
            </a:ln>
            <a:effectLst/>
          </c:spPr>
          <c:cat>
            <c:strRef>
              <c:extLst>
                <c:ext xmlns:c15="http://schemas.microsoft.com/office/drawing/2012/chart" uri="{02D57815-91ED-43cb-92C2-25804820EDAC}">
                  <c15:fullRef>
                    <c15:sqref>'Cost of Emissions'!$B$15:$AG$15</c15:sqref>
                  </c15:fullRef>
                </c:ext>
              </c:extLst>
              <c:f>'Cost of Emissions'!$C$15:$AG$15</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Emissions'!$B$16:$AG$16</c15:sqref>
                  </c15:fullRef>
                </c:ext>
              </c:extLst>
              <c:f>'Cost of Emissions'!$C$16:$AG$16</c:f>
              <c:numCache>
                <c:formatCode>"£"#,##0</c:formatCode>
                <c:ptCount val="31"/>
                <c:pt idx="0">
                  <c:v>0</c:v>
                </c:pt>
                <c:pt idx="1">
                  <c:v>0</c:v>
                </c:pt>
                <c:pt idx="2">
                  <c:v>1863110.6704012915</c:v>
                </c:pt>
                <c:pt idx="3">
                  <c:v>1803010.3261947979</c:v>
                </c:pt>
                <c:pt idx="4">
                  <c:v>1771401.8740055116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8EF2-4CE9-9512-88E8C69CA759}"/>
            </c:ext>
          </c:extLst>
        </c:ser>
        <c:ser>
          <c:idx val="2"/>
          <c:order val="2"/>
          <c:tx>
            <c:strRef>
              <c:f>'Cost of Emissions'!$A$17</c:f>
              <c:strCache>
                <c:ptCount val="1"/>
                <c:pt idx="0">
                  <c:v>Use stage</c:v>
                </c:pt>
              </c:strCache>
            </c:strRef>
          </c:tx>
          <c:spPr>
            <a:solidFill>
              <a:schemeClr val="accent3"/>
            </a:solidFill>
            <a:ln>
              <a:noFill/>
            </a:ln>
            <a:effectLst/>
          </c:spPr>
          <c:cat>
            <c:strRef>
              <c:extLst>
                <c:ext xmlns:c15="http://schemas.microsoft.com/office/drawing/2012/chart" uri="{02D57815-91ED-43cb-92C2-25804820EDAC}">
                  <c15:fullRef>
                    <c15:sqref>'Cost of Emissions'!$B$15:$AG$15</c15:sqref>
                  </c15:fullRef>
                </c:ext>
              </c:extLst>
              <c:f>'Cost of Emissions'!$C$15:$AG$15</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Emissions'!$B$17:$AG$17</c15:sqref>
                  </c15:fullRef>
                </c:ext>
              </c:extLst>
              <c:f>'Cost of Emissions'!$C$17:$AG$17</c:f>
              <c:numCache>
                <c:formatCode>"£"#,##0</c:formatCode>
                <c:ptCount val="31"/>
                <c:pt idx="0">
                  <c:v>0</c:v>
                </c:pt>
                <c:pt idx="1">
                  <c:v>0</c:v>
                </c:pt>
                <c:pt idx="2">
                  <c:v>0</c:v>
                </c:pt>
                <c:pt idx="3">
                  <c:v>47928.122595051587</c:v>
                </c:pt>
                <c:pt idx="4">
                  <c:v>47087.897916602211</c:v>
                </c:pt>
                <c:pt idx="5">
                  <c:v>57597.498812315971</c:v>
                </c:pt>
                <c:pt idx="6">
                  <c:v>45950.160795863703</c:v>
                </c:pt>
                <c:pt idx="7">
                  <c:v>45331.754473641202</c:v>
                </c:pt>
                <c:pt idx="8">
                  <c:v>55357.353113232712</c:v>
                </c:pt>
                <c:pt idx="9">
                  <c:v>44090.605836331342</c:v>
                </c:pt>
                <c:pt idx="10">
                  <c:v>43468.99914850769</c:v>
                </c:pt>
                <c:pt idx="11">
                  <c:v>53235.967105379699</c:v>
                </c:pt>
                <c:pt idx="12">
                  <c:v>42372.950214698103</c:v>
                </c:pt>
                <c:pt idx="13">
                  <c:v>41748.714319026927</c:v>
                </c:pt>
                <c:pt idx="14">
                  <c:v>237762.00267261176</c:v>
                </c:pt>
                <c:pt idx="15">
                  <c:v>40639.810920913565</c:v>
                </c:pt>
                <c:pt idx="16">
                  <c:v>49707.484950122278</c:v>
                </c:pt>
                <c:pt idx="17">
                  <c:v>39652.31798188309</c:v>
                </c:pt>
                <c:pt idx="18">
                  <c:v>39028.844541237006</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8EF2-4CE9-9512-88E8C69CA759}"/>
            </c:ext>
          </c:extLst>
        </c:ser>
        <c:ser>
          <c:idx val="3"/>
          <c:order val="3"/>
          <c:tx>
            <c:strRef>
              <c:f>'Cost of Emissions'!$A$18</c:f>
              <c:strCache>
                <c:ptCount val="1"/>
                <c:pt idx="0">
                  <c:v>End of life stage</c:v>
                </c:pt>
              </c:strCache>
            </c:strRef>
          </c:tx>
          <c:spPr>
            <a:solidFill>
              <a:schemeClr val="accent4"/>
            </a:solidFill>
            <a:ln>
              <a:noFill/>
            </a:ln>
            <a:effectLst/>
          </c:spPr>
          <c:cat>
            <c:strRef>
              <c:extLst>
                <c:ext xmlns:c15="http://schemas.microsoft.com/office/drawing/2012/chart" uri="{02D57815-91ED-43cb-92C2-25804820EDAC}">
                  <c15:fullRef>
                    <c15:sqref>'Cost of Emissions'!$B$15:$AG$15</c15:sqref>
                  </c15:fullRef>
                </c:ext>
              </c:extLst>
              <c:f>'Cost of Emissions'!$C$15:$AG$15</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Emissions'!$B$18:$AG$18</c15:sqref>
                  </c15:fullRef>
                </c:ext>
              </c:extLst>
              <c:f>'Cost of Emissions'!$C$18:$AG$18</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144862.55950156739</c:v>
                </c:pt>
                <c:pt idx="21">
                  <c:v>146512.62132779541</c:v>
                </c:pt>
                <c:pt idx="22">
                  <c:v>3525.2270240785451</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8EF2-4CE9-9512-88E8C69CA759}"/>
            </c:ext>
          </c:extLst>
        </c:ser>
        <c:dLbls>
          <c:showLegendKey val="0"/>
          <c:showVal val="0"/>
          <c:showCatName val="0"/>
          <c:showSerName val="0"/>
          <c:showPercent val="0"/>
          <c:showBubbleSize val="0"/>
        </c:dLbls>
        <c:axId val="1410530575"/>
        <c:axId val="1410532655"/>
        <c:extLst>
          <c:ext xmlns:c15="http://schemas.microsoft.com/office/drawing/2012/chart" uri="{02D57815-91ED-43cb-92C2-25804820EDAC}">
            <c15:filteredAreaSeries>
              <c15:ser>
                <c:idx val="0"/>
                <c:order val="0"/>
                <c:tx>
                  <c:strRef>
                    <c:extLst>
                      <c:ext uri="{02D57815-91ED-43cb-92C2-25804820EDAC}">
                        <c15:formulaRef>
                          <c15:sqref>'Cost of Emissions'!$A$15</c15:sqref>
                        </c15:formulaRef>
                      </c:ext>
                    </c:extLst>
                    <c:strCache>
                      <c:ptCount val="1"/>
                      <c:pt idx="0">
                        <c:v>Option 1</c:v>
                      </c:pt>
                    </c:strCache>
                  </c:strRef>
                </c:tx>
                <c:spPr>
                  <a:solidFill>
                    <a:schemeClr val="accent1"/>
                  </a:solidFill>
                  <a:ln>
                    <a:noFill/>
                  </a:ln>
                  <a:effectLst/>
                </c:spPr>
                <c:cat>
                  <c:strRef>
                    <c:extLst>
                      <c:ext uri="{02D57815-91ED-43cb-92C2-25804820EDAC}">
                        <c15:fullRef>
                          <c15:sqref>'Cost of Emissions'!$B$15:$AG$15</c15:sqref>
                        </c15:fullRef>
                        <c15:formulaRef>
                          <c15:sqref>'Cost of Emissions'!$C$15:$AG$15</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uri="{02D57815-91ED-43cb-92C2-25804820EDAC}">
                        <c15:fullRef>
                          <c15:sqref>'Cost of Emissions'!$B$15:$AG$15</c15:sqref>
                        </c15:fullRef>
                        <c15:formulaRef>
                          <c15:sqref>'Cost of Emissions'!$C$15:$AG$15</c15:sqref>
                        </c15:formulaRef>
                      </c:ext>
                    </c:extLst>
                    <c:numCache>
                      <c:formatCode>0</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val>
                <c:extLst>
                  <c:ext xmlns:c16="http://schemas.microsoft.com/office/drawing/2014/chart" uri="{C3380CC4-5D6E-409C-BE32-E72D297353CC}">
                    <c16:uniqueId val="{00000000-8EF2-4CE9-9512-88E8C69CA759}"/>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'Cost of Emissions'!$A$19</c15:sqref>
                        </c15:formulaRef>
                      </c:ext>
                    </c:extLst>
                    <c:strCache>
                      <c:ptCount val="1"/>
                      <c:pt idx="0">
                        <c:v>Total</c:v>
                      </c:pt>
                    </c:strCache>
                  </c:strRef>
                </c:tx>
                <c:spPr>
                  <a:solidFill>
                    <a:schemeClr val="accent5"/>
                  </a:solidFill>
                  <a:ln>
                    <a:noFill/>
                  </a:ln>
                  <a:effectLst/>
                </c:spPr>
                <c:cat>
                  <c:strRef>
                    <c:extLst>
                      <c:ext xmlns:c15="http://schemas.microsoft.com/office/drawing/2012/chart" uri="{02D57815-91ED-43cb-92C2-25804820EDAC}">
                        <c15:fullRef>
                          <c15:sqref>'Cost of Emissions'!$B$15:$AG$15</c15:sqref>
                        </c15:fullRef>
                        <c15:formulaRef>
                          <c15:sqref>'Cost of Emissions'!$C$15:$AG$15</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Emissions'!$B$19:$AG$19</c15:sqref>
                        </c15:fullRef>
                        <c15:formulaRef>
                          <c15:sqref>'Cost of Emissions'!$C$19:$AG$19</c15:sqref>
                        </c15:formulaRef>
                      </c:ext>
                    </c:extLst>
                    <c:numCache>
                      <c:formatCode>"£"#,##0</c:formatCode>
                      <c:ptCount val="31"/>
                      <c:pt idx="0">
                        <c:v>0</c:v>
                      </c:pt>
                      <c:pt idx="1">
                        <c:v>0</c:v>
                      </c:pt>
                      <c:pt idx="2">
                        <c:v>1863110.6704012915</c:v>
                      </c:pt>
                      <c:pt idx="3">
                        <c:v>1850938.4487898494</c:v>
                      </c:pt>
                      <c:pt idx="4">
                        <c:v>1818489.7719221138</c:v>
                      </c:pt>
                      <c:pt idx="5">
                        <c:v>57597.498812315971</c:v>
                      </c:pt>
                      <c:pt idx="6">
                        <c:v>45950.160795863703</c:v>
                      </c:pt>
                      <c:pt idx="7">
                        <c:v>45331.754473641202</c:v>
                      </c:pt>
                      <c:pt idx="8">
                        <c:v>55357.353113232712</c:v>
                      </c:pt>
                      <c:pt idx="9">
                        <c:v>44090.605836331342</c:v>
                      </c:pt>
                      <c:pt idx="10">
                        <c:v>43468.99914850769</c:v>
                      </c:pt>
                      <c:pt idx="11">
                        <c:v>53235.967105379699</c:v>
                      </c:pt>
                      <c:pt idx="12">
                        <c:v>42372.950214698103</c:v>
                      </c:pt>
                      <c:pt idx="13">
                        <c:v>41748.714319026927</c:v>
                      </c:pt>
                      <c:pt idx="14">
                        <c:v>237762.00267261176</c:v>
                      </c:pt>
                      <c:pt idx="15">
                        <c:v>40639.810920913565</c:v>
                      </c:pt>
                      <c:pt idx="16">
                        <c:v>49707.484950122278</c:v>
                      </c:pt>
                      <c:pt idx="17">
                        <c:v>39652.31798188309</c:v>
                      </c:pt>
                      <c:pt idx="18">
                        <c:v>39028.844541237006</c:v>
                      </c:pt>
                      <c:pt idx="19">
                        <c:v>0</c:v>
                      </c:pt>
                      <c:pt idx="20">
                        <c:v>144862.55950156739</c:v>
                      </c:pt>
                      <c:pt idx="21">
                        <c:v>146512.62132779541</c:v>
                      </c:pt>
                      <c:pt idx="22">
                        <c:v>3525.2270240785451</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4-8EF2-4CE9-9512-88E8C69CA759}"/>
                  </c:ext>
                </c:extLst>
              </c15:ser>
            </c15:filteredAreaSeries>
          </c:ext>
        </c:extLst>
      </c:areaChart>
      <c:catAx>
        <c:axId val="141053057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532655"/>
        <c:crosses val="autoZero"/>
        <c:auto val="1"/>
        <c:lblAlgn val="ctr"/>
        <c:lblOffset val="100"/>
        <c:noMultiLvlLbl val="0"/>
      </c:catAx>
      <c:valAx>
        <c:axId val="14105326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53057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Option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'Cost of Emissions'!$A$22</c:f>
              <c:strCache>
                <c:ptCount val="1"/>
                <c:pt idx="0">
                  <c:v>Before use</c:v>
                </c:pt>
              </c:strCache>
            </c:strRef>
          </c:tx>
          <c:spPr>
            <a:solidFill>
              <a:schemeClr val="accent2"/>
            </a:solidFill>
            <a:ln>
              <a:noFill/>
            </a:ln>
            <a:effectLst/>
          </c:spPr>
          <c:cat>
            <c:strRef>
              <c:extLst>
                <c:ext xmlns:c15="http://schemas.microsoft.com/office/drawing/2012/chart" uri="{02D57815-91ED-43cb-92C2-25804820EDAC}">
                  <c15:fullRef>
                    <c15:sqref>'Cost of Emissions'!$B$21:$AG$21</c15:sqref>
                  </c15:fullRef>
                </c:ext>
              </c:extLst>
              <c:f>'Cost of Emissions'!$C$21:$AG$21</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Emissions'!$B$22:$AG$22</c15:sqref>
                  </c15:fullRef>
                </c:ext>
              </c:extLst>
              <c:f>'Cost of Emissions'!$C$22:$AG$22</c:f>
              <c:numCache>
                <c:formatCode>"£"#,##0</c:formatCode>
                <c:ptCount val="31"/>
                <c:pt idx="0">
                  <c:v>0</c:v>
                </c:pt>
                <c:pt idx="1">
                  <c:v>0</c:v>
                </c:pt>
                <c:pt idx="2">
                  <c:v>801845.09865372034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76C0-48C9-91E9-12EDB065C788}"/>
            </c:ext>
          </c:extLst>
        </c:ser>
        <c:ser>
          <c:idx val="2"/>
          <c:order val="2"/>
          <c:tx>
            <c:strRef>
              <c:f>'Cost of Emissions'!$A$23</c:f>
              <c:strCache>
                <c:ptCount val="1"/>
                <c:pt idx="0">
                  <c:v>Use stage</c:v>
                </c:pt>
              </c:strCache>
            </c:strRef>
          </c:tx>
          <c:spPr>
            <a:solidFill>
              <a:schemeClr val="accent3"/>
            </a:solidFill>
            <a:ln>
              <a:noFill/>
            </a:ln>
            <a:effectLst/>
          </c:spPr>
          <c:cat>
            <c:strRef>
              <c:extLst>
                <c:ext xmlns:c15="http://schemas.microsoft.com/office/drawing/2012/chart" uri="{02D57815-91ED-43cb-92C2-25804820EDAC}">
                  <c15:fullRef>
                    <c15:sqref>'Cost of Emissions'!$B$21:$AG$21</c15:sqref>
                  </c15:fullRef>
                </c:ext>
              </c:extLst>
              <c:f>'Cost of Emissions'!$C$21:$AG$21</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Emissions'!$B$23:$AG$23</c15:sqref>
                  </c15:fullRef>
                </c:ext>
              </c:extLst>
              <c:f>'Cost of Emissions'!$C$23:$AG$23</c:f>
              <c:numCache>
                <c:formatCode>"£"#,##0</c:formatCode>
                <c:ptCount val="31"/>
                <c:pt idx="0">
                  <c:v>0</c:v>
                </c:pt>
                <c:pt idx="1">
                  <c:v>0</c:v>
                </c:pt>
                <c:pt idx="2">
                  <c:v>0</c:v>
                </c:pt>
                <c:pt idx="3">
                  <c:v>59339.580355778155</c:v>
                </c:pt>
                <c:pt idx="4">
                  <c:v>58299.302182459884</c:v>
                </c:pt>
                <c:pt idx="5">
                  <c:v>68673.940891607504</c:v>
                </c:pt>
                <c:pt idx="6">
                  <c:v>56890.675271069347</c:v>
                </c:pt>
                <c:pt idx="7">
                  <c:v>56125.029348317679</c:v>
                </c:pt>
                <c:pt idx="8">
                  <c:v>66002.997942700546</c:v>
                </c:pt>
                <c:pt idx="9">
                  <c:v>54588.369130695952</c:v>
                </c:pt>
                <c:pt idx="10">
                  <c:v>53818.760850533326</c:v>
                </c:pt>
                <c:pt idx="11">
                  <c:v>63473.653087183491</c:v>
                </c:pt>
                <c:pt idx="12">
                  <c:v>52461.747884864322</c:v>
                </c:pt>
                <c:pt idx="13">
                  <c:v>51688.884394985718</c:v>
                </c:pt>
                <c:pt idx="14">
                  <c:v>247586.87881610813</c:v>
                </c:pt>
                <c:pt idx="15">
                  <c:v>50315.956378273942</c:v>
                </c:pt>
                <c:pt idx="16">
                  <c:v>59266.616671299642</c:v>
                </c:pt>
                <c:pt idx="17">
                  <c:v>49093.346072807639</c:v>
                </c:pt>
                <c:pt idx="18">
                  <c:v>48321.426574864861</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76C0-48C9-91E9-12EDB065C788}"/>
            </c:ext>
          </c:extLst>
        </c:ser>
        <c:ser>
          <c:idx val="3"/>
          <c:order val="3"/>
          <c:tx>
            <c:strRef>
              <c:f>'Cost of Emissions'!$A$24</c:f>
              <c:strCache>
                <c:ptCount val="1"/>
                <c:pt idx="0">
                  <c:v>End of life stage</c:v>
                </c:pt>
              </c:strCache>
            </c:strRef>
          </c:tx>
          <c:spPr>
            <a:solidFill>
              <a:schemeClr val="accent4"/>
            </a:solidFill>
            <a:ln>
              <a:noFill/>
            </a:ln>
            <a:effectLst/>
          </c:spPr>
          <c:cat>
            <c:strRef>
              <c:extLst>
                <c:ext xmlns:c15="http://schemas.microsoft.com/office/drawing/2012/chart" uri="{02D57815-91ED-43cb-92C2-25804820EDAC}">
                  <c15:fullRef>
                    <c15:sqref>'Cost of Emissions'!$B$21:$AG$21</c15:sqref>
                  </c15:fullRef>
                </c:ext>
              </c:extLst>
              <c:f>'Cost of Emissions'!$C$21:$AG$21</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Emissions'!$B$24:$AG$24</c15:sqref>
                  </c15:fullRef>
                </c:ext>
              </c:extLst>
              <c:f>'Cost of Emissions'!$C$24:$AG$24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144862.55950156739</c:v>
                </c:pt>
                <c:pt idx="21">
                  <c:v>146512.62132779541</c:v>
                </c:pt>
                <c:pt idx="22">
                  <c:v>3525.2270240785451</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76C0-48C9-91E9-12EDB065C788}"/>
            </c:ext>
          </c:extLst>
        </c:ser>
        <c:dLbls>
          <c:showLegendKey val="0"/>
          <c:showVal val="0"/>
          <c:showCatName val="0"/>
          <c:showSerName val="0"/>
          <c:showPercent val="0"/>
          <c:showBubbleSize val="0"/>
        </c:dLbls>
        <c:axId val="1410501039"/>
        <c:axId val="1410517679"/>
        <c:extLst>
          <c:ext xmlns:c15="http://schemas.microsoft.com/office/drawing/2012/chart" uri="{02D57815-91ED-43cb-92C2-25804820EDAC}">
            <c15:filteredAreaSeries>
              <c15:ser>
                <c:idx val="0"/>
                <c:order val="0"/>
                <c:tx>
                  <c:strRef>
                    <c:extLst>
                      <c:ext uri="{02D57815-91ED-43cb-92C2-25804820EDAC}">
                        <c15:formulaRef>
                          <c15:sqref>'Cost of Emissions'!$A$21</c15:sqref>
                        </c15:formulaRef>
                      </c:ext>
                    </c:extLst>
                    <c:strCache>
                      <c:ptCount val="1"/>
                      <c:pt idx="0">
                        <c:v>Option 2</c:v>
                      </c:pt>
                    </c:strCache>
                  </c:strRef>
                </c:tx>
                <c:spPr>
                  <a:solidFill>
                    <a:schemeClr val="accent1"/>
                  </a:solidFill>
                  <a:ln>
                    <a:noFill/>
                  </a:ln>
                  <a:effectLst/>
                </c:spPr>
                <c:cat>
                  <c:strRef>
                    <c:extLst>
                      <c:ext uri="{02D57815-91ED-43cb-92C2-25804820EDAC}">
                        <c15:fullRef>
                          <c15:sqref>'Cost of Emissions'!$B$21:$AG$21</c15:sqref>
                        </c15:fullRef>
                        <c15:formulaRef>
                          <c15:sqref>'Cost of Emissions'!$C$21:$AG$21</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uri="{02D57815-91ED-43cb-92C2-25804820EDAC}">
                        <c15:fullRef>
                          <c15:sqref>'Cost of Emissions'!$B$21:$AG$21</c15:sqref>
                        </c15:fullRef>
                        <c15:formulaRef>
                          <c15:sqref>'Cost of Emissions'!$C$21:$AG$21</c15:sqref>
                        </c15:formulaRef>
                      </c:ext>
                    </c:extLst>
                    <c:numCache>
                      <c:formatCode>0</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val>
                <c:extLst>
                  <c:ext xmlns:c16="http://schemas.microsoft.com/office/drawing/2014/chart" uri="{C3380CC4-5D6E-409C-BE32-E72D297353CC}">
                    <c16:uniqueId val="{00000000-76C0-48C9-91E9-12EDB065C788}"/>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'Cost of Emissions'!$A$25</c15:sqref>
                        </c15:formulaRef>
                      </c:ext>
                    </c:extLst>
                    <c:strCache>
                      <c:ptCount val="1"/>
                      <c:pt idx="0">
                        <c:v>Total</c:v>
                      </c:pt>
                    </c:strCache>
                  </c:strRef>
                </c:tx>
                <c:spPr>
                  <a:solidFill>
                    <a:schemeClr val="accent5"/>
                  </a:solidFill>
                  <a:ln>
                    <a:noFill/>
                  </a:ln>
                  <a:effectLst/>
                </c:spPr>
                <c:cat>
                  <c:strRef>
                    <c:extLst>
                      <c:ext xmlns:c15="http://schemas.microsoft.com/office/drawing/2012/chart" uri="{02D57815-91ED-43cb-92C2-25804820EDAC}">
                        <c15:fullRef>
                          <c15:sqref>'Cost of Emissions'!$B$21:$AG$21</c15:sqref>
                        </c15:fullRef>
                        <c15:formulaRef>
                          <c15:sqref>'Cost of Emissions'!$C$21:$AG$21</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Emissions'!$B$25:$AG$25</c15:sqref>
                        </c15:fullRef>
                        <c15:formulaRef>
                          <c15:sqref>'Cost of Emissions'!$C$25:$AG$25</c15:sqref>
                        </c15:formulaRef>
                      </c:ext>
                    </c:extLst>
                    <c:numCache>
                      <c:formatCode>"£"#,##0</c:formatCode>
                      <c:ptCount val="31"/>
                      <c:pt idx="0">
                        <c:v>0</c:v>
                      </c:pt>
                      <c:pt idx="1">
                        <c:v>0</c:v>
                      </c:pt>
                      <c:pt idx="2">
                        <c:v>801845.09865372034</c:v>
                      </c:pt>
                      <c:pt idx="3">
                        <c:v>59339.580355778155</c:v>
                      </c:pt>
                      <c:pt idx="4">
                        <c:v>58299.302182459884</c:v>
                      </c:pt>
                      <c:pt idx="5">
                        <c:v>68673.940891607504</c:v>
                      </c:pt>
                      <c:pt idx="6">
                        <c:v>56890.675271069347</c:v>
                      </c:pt>
                      <c:pt idx="7">
                        <c:v>56125.029348317679</c:v>
                      </c:pt>
                      <c:pt idx="8">
                        <c:v>66002.997942700546</c:v>
                      </c:pt>
                      <c:pt idx="9">
                        <c:v>54588.369130695952</c:v>
                      </c:pt>
                      <c:pt idx="10">
                        <c:v>53818.760850533326</c:v>
                      </c:pt>
                      <c:pt idx="11">
                        <c:v>63473.653087183491</c:v>
                      </c:pt>
                      <c:pt idx="12">
                        <c:v>52461.747884864322</c:v>
                      </c:pt>
                      <c:pt idx="13">
                        <c:v>51688.884394985718</c:v>
                      </c:pt>
                      <c:pt idx="14">
                        <c:v>247586.87881610813</c:v>
                      </c:pt>
                      <c:pt idx="15">
                        <c:v>50315.956378273942</c:v>
                      </c:pt>
                      <c:pt idx="16">
                        <c:v>59266.616671299642</c:v>
                      </c:pt>
                      <c:pt idx="17">
                        <c:v>49093.346072807639</c:v>
                      </c:pt>
                      <c:pt idx="18">
                        <c:v>48321.426574864861</c:v>
                      </c:pt>
                      <c:pt idx="19">
                        <c:v>0</c:v>
                      </c:pt>
                      <c:pt idx="20">
                        <c:v>144862.55950156739</c:v>
                      </c:pt>
                      <c:pt idx="21">
                        <c:v>146512.62132779541</c:v>
                      </c:pt>
                      <c:pt idx="22">
                        <c:v>3525.2270240785451</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4-76C0-48C9-91E9-12EDB065C788}"/>
                  </c:ext>
                </c:extLst>
              </c15:ser>
            </c15:filteredAreaSeries>
          </c:ext>
        </c:extLst>
      </c:areaChart>
      <c:catAx>
        <c:axId val="14105010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517679"/>
        <c:crosses val="autoZero"/>
        <c:auto val="1"/>
        <c:lblAlgn val="ctr"/>
        <c:lblOffset val="100"/>
        <c:noMultiLvlLbl val="0"/>
      </c:catAx>
      <c:valAx>
        <c:axId val="1410517679"/>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5010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Option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'Cost of Emissions'!$A$28</c:f>
              <c:strCache>
                <c:ptCount val="1"/>
                <c:pt idx="0">
                  <c:v>Before use</c:v>
                </c:pt>
              </c:strCache>
            </c:strRef>
          </c:tx>
          <c:spPr>
            <a:solidFill>
              <a:schemeClr val="accent2"/>
            </a:solidFill>
            <a:ln>
              <a:noFill/>
            </a:ln>
            <a:effectLst/>
          </c:spPr>
          <c:cat>
            <c:strRef>
              <c:extLst>
                <c:ext xmlns:c15="http://schemas.microsoft.com/office/drawing/2012/chart" uri="{02D57815-91ED-43cb-92C2-25804820EDAC}">
                  <c15:fullRef>
                    <c15:sqref>'Cost of Emissions'!$B$27:$AG$27</c15:sqref>
                  </c15:fullRef>
                </c:ext>
              </c:extLst>
              <c:f>'Cost of Emissions'!$C$27:$AG$27</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Emissions'!$B$28:$AG$28</c15:sqref>
                  </c15:fullRef>
                </c:ext>
              </c:extLst>
              <c:f>'Cost of Emissions'!$C$28:$AG$28</c:f>
              <c:numCache>
                <c:formatCode>"£"#,##0</c:formatCode>
                <c:ptCount val="31"/>
                <c:pt idx="0">
                  <c:v>0</c:v>
                </c:pt>
                <c:pt idx="1">
                  <c:v>0</c:v>
                </c:pt>
                <c:pt idx="2">
                  <c:v>5240291.9811366433</c:v>
                </c:pt>
                <c:pt idx="3">
                  <c:v>5120012.3264827626</c:v>
                </c:pt>
                <c:pt idx="4">
                  <c:v>5069475.9877300793</c:v>
                </c:pt>
                <c:pt idx="5">
                  <c:v>5042788.0019964362</c:v>
                </c:pt>
                <c:pt idx="6">
                  <c:v>2509984.9783692667</c:v>
                </c:pt>
                <c:pt idx="7">
                  <c:v>2498053.9743128475</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5AD5-4AA7-B7DD-C728864A8865}"/>
            </c:ext>
          </c:extLst>
        </c:ser>
        <c:ser>
          <c:idx val="2"/>
          <c:order val="2"/>
          <c:tx>
            <c:strRef>
              <c:f>'Cost of Emissions'!$A$29</c:f>
              <c:strCache>
                <c:ptCount val="1"/>
                <c:pt idx="0">
                  <c:v>Use stage</c:v>
                </c:pt>
              </c:strCache>
            </c:strRef>
          </c:tx>
          <c:spPr>
            <a:solidFill>
              <a:schemeClr val="accent3"/>
            </a:solidFill>
            <a:ln>
              <a:noFill/>
            </a:ln>
            <a:effectLst/>
          </c:spPr>
          <c:cat>
            <c:strRef>
              <c:extLst>
                <c:ext xmlns:c15="http://schemas.microsoft.com/office/drawing/2012/chart" uri="{02D57815-91ED-43cb-92C2-25804820EDAC}">
                  <c15:fullRef>
                    <c15:sqref>'Cost of Emissions'!$B$27:$AG$27</c15:sqref>
                  </c15:fullRef>
                </c:ext>
              </c:extLst>
              <c:f>'Cost of Emissions'!$C$27:$AG$27</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Emissions'!$B$29:$AG$29</c15:sqref>
                  </c15:fullRef>
                </c:ext>
              </c:extLst>
              <c:f>'Cost of Emissions'!$C$29:$AG$29</c:f>
              <c:numCache>
                <c:formatCode>"£"#,##0</c:formatCode>
                <c:ptCount val="31"/>
                <c:pt idx="0">
                  <c:v>0</c:v>
                </c:pt>
                <c:pt idx="1">
                  <c:v>0</c:v>
                </c:pt>
                <c:pt idx="2">
                  <c:v>0</c:v>
                </c:pt>
                <c:pt idx="3">
                  <c:v>0</c:v>
                </c:pt>
                <c:pt idx="4">
                  <c:v>0</c:v>
                </c:pt>
                <c:pt idx="5">
                  <c:v>1850564.4044023617</c:v>
                </c:pt>
                <c:pt idx="6">
                  <c:v>3684381.6196246115</c:v>
                </c:pt>
                <c:pt idx="7">
                  <c:v>3666868.2191748219</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3448068.4251681808</c:v>
                </c:pt>
                <c:pt idx="21">
                  <c:v>1716153.3873611633</c:v>
                </c:pt>
                <c:pt idx="22">
                  <c:v>1707918.7789625938</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5AD5-4AA7-B7DD-C728864A8865}"/>
            </c:ext>
          </c:extLst>
        </c:ser>
        <c:ser>
          <c:idx val="3"/>
          <c:order val="3"/>
          <c:tx>
            <c:strRef>
              <c:f>'Cost of Emissions'!$A$30</c:f>
              <c:strCache>
                <c:ptCount val="1"/>
                <c:pt idx="0">
                  <c:v>End of life stage</c:v>
                </c:pt>
              </c:strCache>
            </c:strRef>
          </c:tx>
          <c:spPr>
            <a:solidFill>
              <a:schemeClr val="accent4"/>
            </a:solidFill>
            <a:ln>
              <a:noFill/>
            </a:ln>
            <a:effectLst/>
          </c:spPr>
          <c:cat>
            <c:strRef>
              <c:extLst>
                <c:ext xmlns:c15="http://schemas.microsoft.com/office/drawing/2012/chart" uri="{02D57815-91ED-43cb-92C2-25804820EDAC}">
                  <c15:fullRef>
                    <c15:sqref>'Cost of Emissions'!$B$27:$AG$27</c15:sqref>
                  </c15:fullRef>
                </c:ext>
              </c:extLst>
              <c:f>'Cost of Emissions'!$C$27:$AG$27</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Emissions'!$B$30:$AG$30</c15:sqref>
                  </c15:fullRef>
                </c:ext>
              </c:extLst>
              <c:f>'Cost of Emissions'!$C$30:$AG$30</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754264.96800553962</c:v>
                </c:pt>
                <c:pt idx="21">
                  <c:v>1501634.2139410179</c:v>
                </c:pt>
                <c:pt idx="22">
                  <c:v>1494428.9315922696</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c:ext xmlns:c16="http://schemas.microsoft.com/office/drawing/2014/chart" uri="{C3380CC4-5D6E-409C-BE32-E72D297353CC}">
              <c16:uniqueId val="{00000002-5AD5-4AA7-B7DD-C728864A8865}"/>
            </c:ext>
          </c:extLst>
        </c:ser>
        <c:dLbls>
          <c:showLegendKey val="0"/>
          <c:showVal val="0"/>
          <c:showCatName val="0"/>
          <c:showSerName val="0"/>
          <c:showPercent val="0"/>
          <c:showBubbleSize val="0"/>
        </c:dLbls>
        <c:axId val="1232634511"/>
        <c:axId val="1232629519"/>
        <c:extLst>
          <c:ext xmlns:c15="http://schemas.microsoft.com/office/drawing/2012/chart" uri="{02D57815-91ED-43cb-92C2-25804820EDAC}">
            <c15:filteredAreaSeries>
              <c15:ser>
                <c:idx val="0"/>
                <c:order val="0"/>
                <c:tx>
                  <c:strRef>
                    <c:extLst>
                      <c:ext uri="{02D57815-91ED-43cb-92C2-25804820EDAC}">
                        <c15:formulaRef>
                          <c15:sqref>'Cost of Emissions'!$A$27</c15:sqref>
                        </c15:formulaRef>
                      </c:ext>
                    </c:extLst>
                    <c:strCache>
                      <c:ptCount val="1"/>
                      <c:pt idx="0">
                        <c:v>Option 3</c:v>
                      </c:pt>
                    </c:strCache>
                  </c:strRef>
                </c:tx>
                <c:spPr>
                  <a:solidFill>
                    <a:schemeClr val="accent1"/>
                  </a:solidFill>
                  <a:ln>
                    <a:noFill/>
                  </a:ln>
                  <a:effectLst/>
                </c:spPr>
                <c:cat>
                  <c:strRef>
                    <c:extLst>
                      <c:ext uri="{02D57815-91ED-43cb-92C2-25804820EDAC}">
                        <c15:fullRef>
                          <c15:sqref>'Cost of Emissions'!$B$27:$AG$27</c15:sqref>
                        </c15:fullRef>
                        <c15:formulaRef>
                          <c15:sqref>'Cost of Emissions'!$C$27:$AG$27</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uri="{02D57815-91ED-43cb-92C2-25804820EDAC}">
                        <c15:fullRef>
                          <c15:sqref>'Cost of Emissions'!$B$27:$AG$27</c15:sqref>
                        </c15:fullRef>
                        <c15:formulaRef>
                          <c15:sqref>'Cost of Emissions'!$C$27:$AG$27</c15:sqref>
                        </c15:formulaRef>
                      </c:ext>
                    </c:extLst>
                    <c:numCache>
                      <c:formatCode>0</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val>
                <c:extLst>
                  <c:ext xmlns:c16="http://schemas.microsoft.com/office/drawing/2014/chart" uri="{C3380CC4-5D6E-409C-BE32-E72D297353CC}">
                    <c16:uniqueId val="{00000003-5AD5-4AA7-B7DD-C728864A8865}"/>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'Cost of Emissions'!$A$31</c15:sqref>
                        </c15:formulaRef>
                      </c:ext>
                    </c:extLst>
                    <c:strCache>
                      <c:ptCount val="1"/>
                      <c:pt idx="0">
                        <c:v>Total</c:v>
                      </c:pt>
                    </c:strCache>
                  </c:strRef>
                </c:tx>
                <c:spPr>
                  <a:solidFill>
                    <a:schemeClr val="accent5"/>
                  </a:solidFill>
                  <a:ln>
                    <a:noFill/>
                  </a:ln>
                  <a:effectLst/>
                </c:spPr>
                <c:cat>
                  <c:strRef>
                    <c:extLst>
                      <c:ext xmlns:c15="http://schemas.microsoft.com/office/drawing/2012/chart" uri="{02D57815-91ED-43cb-92C2-25804820EDAC}">
                        <c15:fullRef>
                          <c15:sqref>'Cost of Emissions'!$B$27:$AG$27</c15:sqref>
                        </c15:fullRef>
                        <c15:formulaRef>
                          <c15:sqref>'Cost of Emissions'!$C$27:$AG$27</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Emissions'!$B$31:$AG$31</c15:sqref>
                        </c15:fullRef>
                        <c15:formulaRef>
                          <c15:sqref>'Cost of Emissions'!$C$31:$AG$31</c15:sqref>
                        </c15:formulaRef>
                      </c:ext>
                    </c:extLst>
                    <c:numCache>
                      <c:formatCode>"£"#,##0</c:formatCode>
                      <c:ptCount val="31"/>
                      <c:pt idx="0">
                        <c:v>0</c:v>
                      </c:pt>
                      <c:pt idx="1">
                        <c:v>0</c:v>
                      </c:pt>
                      <c:pt idx="2">
                        <c:v>5240291.9811366433</c:v>
                      </c:pt>
                      <c:pt idx="3">
                        <c:v>5120012.3264827626</c:v>
                      </c:pt>
                      <c:pt idx="4">
                        <c:v>5069475.9877300793</c:v>
                      </c:pt>
                      <c:pt idx="5">
                        <c:v>6893352.4063987974</c:v>
                      </c:pt>
                      <c:pt idx="6">
                        <c:v>6194366.5979938786</c:v>
                      </c:pt>
                      <c:pt idx="7">
                        <c:v>6164922.1934876693</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4202333.3931737207</c:v>
                      </c:pt>
                      <c:pt idx="21">
                        <c:v>3217787.6013021814</c:v>
                      </c:pt>
                      <c:pt idx="22">
                        <c:v>3202347.7105548633</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xmlns:c15="http://schemas.microsoft.com/office/drawing/2012/chart">
                  <c:ext xmlns:c16="http://schemas.microsoft.com/office/drawing/2014/chart" uri="{C3380CC4-5D6E-409C-BE32-E72D297353CC}">
                    <c16:uniqueId val="{00000004-5AD5-4AA7-B7DD-C728864A8865}"/>
                  </c:ext>
                </c:extLst>
              </c15:ser>
            </c15:filteredAreaSeries>
          </c:ext>
        </c:extLst>
      </c:areaChart>
      <c:catAx>
        <c:axId val="12326345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2629519"/>
        <c:crosses val="autoZero"/>
        <c:auto val="1"/>
        <c:lblAlgn val="ctr"/>
        <c:lblOffset val="100"/>
        <c:noMultiLvlLbl val="0"/>
      </c:catAx>
      <c:valAx>
        <c:axId val="12326295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26345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Option 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'Cost of Emissions'!$A$34</c:f>
              <c:strCache>
                <c:ptCount val="1"/>
                <c:pt idx="0">
                  <c:v>Before use</c:v>
                </c:pt>
              </c:strCache>
            </c:strRef>
          </c:tx>
          <c:spPr>
            <a:solidFill>
              <a:schemeClr val="accent2"/>
            </a:solidFill>
            <a:ln>
              <a:noFill/>
            </a:ln>
            <a:effectLst/>
          </c:spPr>
          <c:cat>
            <c:strRef>
              <c:extLst>
                <c:ext xmlns:c15="http://schemas.microsoft.com/office/drawing/2012/chart" uri="{02D57815-91ED-43cb-92C2-25804820EDAC}">
                  <c15:fullRef>
                    <c15:sqref>'Cost of Emissions'!$B$33:$AG$33</c15:sqref>
                  </c15:fullRef>
                </c:ext>
              </c:extLst>
              <c:f>'Cost of Emissions'!$C$33:$AG$33</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Emissions'!$B$34:$AG$34</c15:sqref>
                  </c15:fullRef>
                </c:ext>
              </c:extLst>
              <c:f>'Cost of Emissions'!$C$34:$AG$34</c:f>
              <c:numCache>
                <c:formatCode>"£"#,##0</c:formatCode>
                <c:ptCount val="31"/>
                <c:pt idx="0">
                  <c:v>0</c:v>
                </c:pt>
                <c:pt idx="1">
                  <c:v>0</c:v>
                </c:pt>
                <c:pt idx="2">
                  <c:v>5240291.9811366433</c:v>
                </c:pt>
                <c:pt idx="3">
                  <c:v>5120012.3264827626</c:v>
                </c:pt>
                <c:pt idx="4">
                  <c:v>5069475.9877300793</c:v>
                </c:pt>
                <c:pt idx="5">
                  <c:v>5042788.0019964362</c:v>
                </c:pt>
                <c:pt idx="6">
                  <c:v>2509984.9783692667</c:v>
                </c:pt>
                <c:pt idx="7">
                  <c:v>2498053.9743128475</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D926-443E-8297-D70E92C639AE}"/>
            </c:ext>
          </c:extLst>
        </c:ser>
        <c:ser>
          <c:idx val="2"/>
          <c:order val="2"/>
          <c:tx>
            <c:strRef>
              <c:f>'Cost of Emissions'!$A$35</c:f>
              <c:strCache>
                <c:ptCount val="1"/>
                <c:pt idx="0">
                  <c:v>Use stage</c:v>
                </c:pt>
              </c:strCache>
            </c:strRef>
          </c:tx>
          <c:spPr>
            <a:solidFill>
              <a:schemeClr val="accent3"/>
            </a:solidFill>
            <a:ln>
              <a:noFill/>
            </a:ln>
            <a:effectLst/>
          </c:spPr>
          <c:cat>
            <c:strRef>
              <c:extLst>
                <c:ext xmlns:c15="http://schemas.microsoft.com/office/drawing/2012/chart" uri="{02D57815-91ED-43cb-92C2-25804820EDAC}">
                  <c15:fullRef>
                    <c15:sqref>'Cost of Emissions'!$B$33:$AG$33</c15:sqref>
                  </c15:fullRef>
                </c:ext>
              </c:extLst>
              <c:f>'Cost of Emissions'!$C$33:$AG$33</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Emissions'!$B$35:$AG$35</c15:sqref>
                  </c15:fullRef>
                </c:ext>
              </c:extLst>
              <c:f>'Cost of Emissions'!$C$35:$AG$35</c:f>
              <c:numCache>
                <c:formatCode>"£"#,##0</c:formatCode>
                <c:ptCount val="31"/>
                <c:pt idx="0">
                  <c:v>0</c:v>
                </c:pt>
                <c:pt idx="1">
                  <c:v>0</c:v>
                </c:pt>
                <c:pt idx="2">
                  <c:v>0</c:v>
                </c:pt>
                <c:pt idx="3">
                  <c:v>0</c:v>
                </c:pt>
                <c:pt idx="4">
                  <c:v>0</c:v>
                </c:pt>
                <c:pt idx="5">
                  <c:v>1850564.4044023617</c:v>
                </c:pt>
                <c:pt idx="6">
                  <c:v>3684381.6196246115</c:v>
                </c:pt>
                <c:pt idx="7">
                  <c:v>3666868.2191748219</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3448068.4251681808</c:v>
                </c:pt>
                <c:pt idx="21">
                  <c:v>1716153.3873611633</c:v>
                </c:pt>
                <c:pt idx="22">
                  <c:v>1707918.7789625938</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D926-443E-8297-D70E92C639AE}"/>
            </c:ext>
          </c:extLst>
        </c:ser>
        <c:ser>
          <c:idx val="3"/>
          <c:order val="3"/>
          <c:tx>
            <c:strRef>
              <c:f>'Cost of Emissions'!$A$36</c:f>
              <c:strCache>
                <c:ptCount val="1"/>
                <c:pt idx="0">
                  <c:v>End of life stage</c:v>
                </c:pt>
              </c:strCache>
            </c:strRef>
          </c:tx>
          <c:spPr>
            <a:solidFill>
              <a:schemeClr val="accent4"/>
            </a:solidFill>
            <a:ln>
              <a:noFill/>
            </a:ln>
            <a:effectLst/>
          </c:spPr>
          <c:cat>
            <c:strRef>
              <c:extLst>
                <c:ext xmlns:c15="http://schemas.microsoft.com/office/drawing/2012/chart" uri="{02D57815-91ED-43cb-92C2-25804820EDAC}">
                  <c15:fullRef>
                    <c15:sqref>'Cost of Emissions'!$B$33:$AG$33</c15:sqref>
                  </c15:fullRef>
                </c:ext>
              </c:extLst>
              <c:f>'Cost of Emissions'!$C$33:$AG$33</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Emissions'!$B$36:$AG$36</c15:sqref>
                  </c15:fullRef>
                </c:ext>
              </c:extLst>
              <c:f>'Cost of Emissions'!$C$36:$AG$36</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754264.96800553962</c:v>
                </c:pt>
                <c:pt idx="21">
                  <c:v>1501634.2139410179</c:v>
                </c:pt>
                <c:pt idx="22">
                  <c:v>1494428.9315922696</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c:ext xmlns:c16="http://schemas.microsoft.com/office/drawing/2014/chart" uri="{C3380CC4-5D6E-409C-BE32-E72D297353CC}">
              <c16:uniqueId val="{00000002-D926-443E-8297-D70E92C639AE}"/>
            </c:ext>
          </c:extLst>
        </c:ser>
        <c:dLbls>
          <c:showLegendKey val="0"/>
          <c:showVal val="0"/>
          <c:showCatName val="0"/>
          <c:showSerName val="0"/>
          <c:showPercent val="0"/>
          <c:showBubbleSize val="0"/>
        </c:dLbls>
        <c:axId val="871806431"/>
        <c:axId val="871803935"/>
        <c:extLst>
          <c:ext xmlns:c15="http://schemas.microsoft.com/office/drawing/2012/chart" uri="{02D57815-91ED-43cb-92C2-25804820EDAC}">
            <c15:filteredAreaSeries>
              <c15:ser>
                <c:idx val="0"/>
                <c:order val="0"/>
                <c:tx>
                  <c:strRef>
                    <c:extLst>
                      <c:ext uri="{02D57815-91ED-43cb-92C2-25804820EDAC}">
                        <c15:formulaRef>
                          <c15:sqref>'Cost of Emissions'!$A$33</c15:sqref>
                        </c15:formulaRef>
                      </c:ext>
                    </c:extLst>
                    <c:strCache>
                      <c:ptCount val="1"/>
                      <c:pt idx="0">
                        <c:v>Option 4</c:v>
                      </c:pt>
                    </c:strCache>
                  </c:strRef>
                </c:tx>
                <c:spPr>
                  <a:solidFill>
                    <a:schemeClr val="accent1"/>
                  </a:solidFill>
                  <a:ln>
                    <a:noFill/>
                  </a:ln>
                  <a:effectLst/>
                </c:spPr>
                <c:cat>
                  <c:strRef>
                    <c:extLst>
                      <c:ext uri="{02D57815-91ED-43cb-92C2-25804820EDAC}">
                        <c15:fullRef>
                          <c15:sqref>'Cost of Emissions'!$B$33:$AG$33</c15:sqref>
                        </c15:fullRef>
                        <c15:formulaRef>
                          <c15:sqref>'Cost of Emissions'!$C$33:$AG$33</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uri="{02D57815-91ED-43cb-92C2-25804820EDAC}">
                        <c15:fullRef>
                          <c15:sqref>'Cost of Emissions'!$B$33:$AG$33</c15:sqref>
                        </c15:fullRef>
                        <c15:formulaRef>
                          <c15:sqref>'Cost of Emissions'!$C$33:$AG$33</c15:sqref>
                        </c15:formulaRef>
                      </c:ext>
                    </c:extLst>
                    <c:numCache>
                      <c:formatCode>0</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val>
                <c:extLst>
                  <c:ext xmlns:c16="http://schemas.microsoft.com/office/drawing/2014/chart" uri="{C3380CC4-5D6E-409C-BE32-E72D297353CC}">
                    <c16:uniqueId val="{00000003-D926-443E-8297-D70E92C639AE}"/>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'Cost of Emissions'!$A$37</c15:sqref>
                        </c15:formulaRef>
                      </c:ext>
                    </c:extLst>
                    <c:strCache>
                      <c:ptCount val="1"/>
                      <c:pt idx="0">
                        <c:v>Total</c:v>
                      </c:pt>
                    </c:strCache>
                  </c:strRef>
                </c:tx>
                <c:spPr>
                  <a:solidFill>
                    <a:schemeClr val="accent5"/>
                  </a:solidFill>
                  <a:ln>
                    <a:noFill/>
                  </a:ln>
                  <a:effectLst/>
                </c:spPr>
                <c:cat>
                  <c:strRef>
                    <c:extLst>
                      <c:ext xmlns:c15="http://schemas.microsoft.com/office/drawing/2012/chart" uri="{02D57815-91ED-43cb-92C2-25804820EDAC}">
                        <c15:fullRef>
                          <c15:sqref>'Cost of Emissions'!$B$33:$AG$33</c15:sqref>
                        </c15:fullRef>
                        <c15:formulaRef>
                          <c15:sqref>'Cost of Emissions'!$C$33:$AG$33</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Emissions'!$B$37:$AG$37</c15:sqref>
                        </c15:fullRef>
                        <c15:formulaRef>
                          <c15:sqref>'Cost of Emissions'!$C$37:$AG$37</c15:sqref>
                        </c15:formulaRef>
                      </c:ext>
                    </c:extLst>
                    <c:numCache>
                      <c:formatCode>"£"#,##0</c:formatCode>
                      <c:ptCount val="31"/>
                      <c:pt idx="0">
                        <c:v>0</c:v>
                      </c:pt>
                      <c:pt idx="1">
                        <c:v>0</c:v>
                      </c:pt>
                      <c:pt idx="2">
                        <c:v>5240291.9811366433</c:v>
                      </c:pt>
                      <c:pt idx="3">
                        <c:v>5120012.3264827626</c:v>
                      </c:pt>
                      <c:pt idx="4">
                        <c:v>5069475.9877300793</c:v>
                      </c:pt>
                      <c:pt idx="5">
                        <c:v>6893352.4063987974</c:v>
                      </c:pt>
                      <c:pt idx="6">
                        <c:v>6194366.5979938786</c:v>
                      </c:pt>
                      <c:pt idx="7">
                        <c:v>6164922.1934876693</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4202333.3931737207</c:v>
                      </c:pt>
                      <c:pt idx="21">
                        <c:v>3217787.6013021814</c:v>
                      </c:pt>
                      <c:pt idx="22">
                        <c:v>3202347.7105548633</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xmlns:c15="http://schemas.microsoft.com/office/drawing/2012/chart">
                  <c:ext xmlns:c16="http://schemas.microsoft.com/office/drawing/2014/chart" uri="{C3380CC4-5D6E-409C-BE32-E72D297353CC}">
                    <c16:uniqueId val="{00000004-D926-443E-8297-D70E92C639AE}"/>
                  </c:ext>
                </c:extLst>
              </c15:ser>
            </c15:filteredAreaSeries>
          </c:ext>
        </c:extLst>
      </c:areaChart>
      <c:catAx>
        <c:axId val="8718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803935"/>
        <c:crosses val="autoZero"/>
        <c:auto val="1"/>
        <c:lblAlgn val="ctr"/>
        <c:lblOffset val="100"/>
        <c:noMultiLvlLbl val="0"/>
      </c:catAx>
      <c:valAx>
        <c:axId val="87180393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8064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Option 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'Cost of Emissions'!$A$40</c:f>
              <c:strCache>
                <c:ptCount val="1"/>
                <c:pt idx="0">
                  <c:v>Before use</c:v>
                </c:pt>
              </c:strCache>
            </c:strRef>
          </c:tx>
          <c:spPr>
            <a:solidFill>
              <a:schemeClr val="accent2"/>
            </a:solidFill>
            <a:ln>
              <a:noFill/>
            </a:ln>
            <a:effectLst/>
          </c:spPr>
          <c:cat>
            <c:strRef>
              <c:extLst>
                <c:ext xmlns:c15="http://schemas.microsoft.com/office/drawing/2012/chart" uri="{02D57815-91ED-43cb-92C2-25804820EDAC}">
                  <c15:fullRef>
                    <c15:sqref>'Cost of Emissions'!$B$39:$AG$39</c15:sqref>
                  </c15:fullRef>
                </c:ext>
              </c:extLst>
              <c:f>'Cost of Emissions'!$C$39:$AG$39</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Emissions'!$B$40:$AG$40</c15:sqref>
                  </c15:fullRef>
                </c:ext>
              </c:extLst>
              <c:f>'Cost of Emissions'!$C$40:$AG$40</c:f>
              <c:numCache>
                <c:formatCode>"£"#,##0</c:formatCode>
                <c:ptCount val="31"/>
                <c:pt idx="0">
                  <c:v>0</c:v>
                </c:pt>
                <c:pt idx="1">
                  <c:v>0</c:v>
                </c:pt>
                <c:pt idx="2">
                  <c:v>5240291.9811366433</c:v>
                </c:pt>
                <c:pt idx="3">
                  <c:v>5120012.3264827626</c:v>
                </c:pt>
                <c:pt idx="4">
                  <c:v>5069475.9877300793</c:v>
                </c:pt>
                <c:pt idx="5">
                  <c:v>5042788.0019964362</c:v>
                </c:pt>
                <c:pt idx="6">
                  <c:v>2509984.9783692667</c:v>
                </c:pt>
                <c:pt idx="7">
                  <c:v>2498053.9743128475</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2F1C-40A5-8CED-17801F4EF345}"/>
            </c:ext>
          </c:extLst>
        </c:ser>
        <c:ser>
          <c:idx val="2"/>
          <c:order val="2"/>
          <c:tx>
            <c:strRef>
              <c:f>'Cost of Emissions'!$A$41</c:f>
              <c:strCache>
                <c:ptCount val="1"/>
                <c:pt idx="0">
                  <c:v>Use stage</c:v>
                </c:pt>
              </c:strCache>
            </c:strRef>
          </c:tx>
          <c:spPr>
            <a:solidFill>
              <a:schemeClr val="accent3"/>
            </a:solidFill>
            <a:ln>
              <a:noFill/>
            </a:ln>
            <a:effectLst/>
          </c:spPr>
          <c:cat>
            <c:strRef>
              <c:extLst>
                <c:ext xmlns:c15="http://schemas.microsoft.com/office/drawing/2012/chart" uri="{02D57815-91ED-43cb-92C2-25804820EDAC}">
                  <c15:fullRef>
                    <c15:sqref>'Cost of Emissions'!$B$39:$AG$39</c15:sqref>
                  </c15:fullRef>
                </c:ext>
              </c:extLst>
              <c:f>'Cost of Emissions'!$C$39:$AG$39</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Emissions'!$B$41:$AG$41</c15:sqref>
                  </c15:fullRef>
                </c:ext>
              </c:extLst>
              <c:f>'Cost of Emissions'!$C$41:$AG$41</c:f>
              <c:numCache>
                <c:formatCode>"£"#,##0</c:formatCode>
                <c:ptCount val="31"/>
                <c:pt idx="0">
                  <c:v>0</c:v>
                </c:pt>
                <c:pt idx="1">
                  <c:v>0</c:v>
                </c:pt>
                <c:pt idx="2">
                  <c:v>0</c:v>
                </c:pt>
                <c:pt idx="3">
                  <c:v>0</c:v>
                </c:pt>
                <c:pt idx="4">
                  <c:v>0</c:v>
                </c:pt>
                <c:pt idx="5">
                  <c:v>1850564.4044023617</c:v>
                </c:pt>
                <c:pt idx="6">
                  <c:v>3684381.6196246115</c:v>
                </c:pt>
                <c:pt idx="7">
                  <c:v>3666868.2191748219</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3448068.4251681808</c:v>
                </c:pt>
                <c:pt idx="21">
                  <c:v>1716153.3873611633</c:v>
                </c:pt>
                <c:pt idx="22">
                  <c:v>1707918.7789625938</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2F1C-40A5-8CED-17801F4EF345}"/>
            </c:ext>
          </c:extLst>
        </c:ser>
        <c:ser>
          <c:idx val="3"/>
          <c:order val="3"/>
          <c:tx>
            <c:strRef>
              <c:f>'Cost of Emissions'!$A$42</c:f>
              <c:strCache>
                <c:ptCount val="1"/>
                <c:pt idx="0">
                  <c:v>End of life stage</c:v>
                </c:pt>
              </c:strCache>
            </c:strRef>
          </c:tx>
          <c:spPr>
            <a:solidFill>
              <a:schemeClr val="accent4"/>
            </a:solidFill>
            <a:ln>
              <a:noFill/>
            </a:ln>
            <a:effectLst/>
          </c:spPr>
          <c:cat>
            <c:strRef>
              <c:extLst>
                <c:ext xmlns:c15="http://schemas.microsoft.com/office/drawing/2012/chart" uri="{02D57815-91ED-43cb-92C2-25804820EDAC}">
                  <c15:fullRef>
                    <c15:sqref>'Cost of Emissions'!$B$39:$AG$39</c15:sqref>
                  </c15:fullRef>
                </c:ext>
              </c:extLst>
              <c:f>'Cost of Emissions'!$C$39:$AG$39</c:f>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Emissions'!$B$42:$AG$42</c15:sqref>
                  </c15:fullRef>
                </c:ext>
              </c:extLst>
              <c:f>'Cost of Emissions'!$C$42:$AG$42</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754264.96800553962</c:v>
                </c:pt>
                <c:pt idx="21">
                  <c:v>1501634.2139410179</c:v>
                </c:pt>
                <c:pt idx="22">
                  <c:v>1494428.9315922696</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c:ext xmlns:c16="http://schemas.microsoft.com/office/drawing/2014/chart" uri="{C3380CC4-5D6E-409C-BE32-E72D297353CC}">
              <c16:uniqueId val="{00000002-2F1C-40A5-8CED-17801F4EF345}"/>
            </c:ext>
          </c:extLst>
        </c:ser>
        <c:dLbls>
          <c:showLegendKey val="0"/>
          <c:showVal val="0"/>
          <c:showCatName val="0"/>
          <c:showSerName val="0"/>
          <c:showPercent val="0"/>
          <c:showBubbleSize val="0"/>
        </c:dLbls>
        <c:axId val="871803103"/>
        <c:axId val="871798111"/>
        <c:extLst>
          <c:ext xmlns:c15="http://schemas.microsoft.com/office/drawing/2012/chart" uri="{02D57815-91ED-43cb-92C2-25804820EDAC}">
            <c15:filteredAreaSeries>
              <c15:ser>
                <c:idx val="0"/>
                <c:order val="0"/>
                <c:tx>
                  <c:strRef>
                    <c:extLst>
                      <c:ext uri="{02D57815-91ED-43cb-92C2-25804820EDAC}">
                        <c15:formulaRef>
                          <c15:sqref>'Cost of Emissions'!$A$39</c15:sqref>
                        </c15:formulaRef>
                      </c:ext>
                    </c:extLst>
                    <c:strCache>
                      <c:ptCount val="1"/>
                      <c:pt idx="0">
                        <c:v>Option 5</c:v>
                      </c:pt>
                    </c:strCache>
                  </c:strRef>
                </c:tx>
                <c:spPr>
                  <a:solidFill>
                    <a:schemeClr val="accent1"/>
                  </a:solidFill>
                  <a:ln>
                    <a:noFill/>
                  </a:ln>
                  <a:effectLst/>
                </c:spPr>
                <c:cat>
                  <c:strRef>
                    <c:extLst>
                      <c:ext uri="{02D57815-91ED-43cb-92C2-25804820EDAC}">
                        <c15:fullRef>
                          <c15:sqref>'Cost of Emissions'!$B$39:$AG$39</c15:sqref>
                        </c15:fullRef>
                        <c15:formulaRef>
                          <c15:sqref>'Cost of Emissions'!$C$39:$AG$39</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uri="{02D57815-91ED-43cb-92C2-25804820EDAC}">
                        <c15:fullRef>
                          <c15:sqref>'Cost of Emissions'!$B$39:$AG$39</c15:sqref>
                        </c15:fullRef>
                        <c15:formulaRef>
                          <c15:sqref>'Cost of Emissions'!$C$39:$AG$39</c15:sqref>
                        </c15:formulaRef>
                      </c:ext>
                    </c:extLst>
                    <c:numCache>
                      <c:formatCode>0</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val>
                <c:extLst>
                  <c:ext xmlns:c16="http://schemas.microsoft.com/office/drawing/2014/chart" uri="{C3380CC4-5D6E-409C-BE32-E72D297353CC}">
                    <c16:uniqueId val="{00000003-2F1C-40A5-8CED-17801F4EF345}"/>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'Cost of Emissions'!$A$43</c15:sqref>
                        </c15:formulaRef>
                      </c:ext>
                    </c:extLst>
                    <c:strCache>
                      <c:ptCount val="1"/>
                      <c:pt idx="0">
                        <c:v>Total</c:v>
                      </c:pt>
                    </c:strCache>
                  </c:strRef>
                </c:tx>
                <c:spPr>
                  <a:solidFill>
                    <a:schemeClr val="accent5"/>
                  </a:solidFill>
                  <a:ln>
                    <a:noFill/>
                  </a:ln>
                  <a:effectLst/>
                </c:spPr>
                <c:cat>
                  <c:strRef>
                    <c:extLst>
                      <c:ext xmlns:c15="http://schemas.microsoft.com/office/drawing/2012/chart" uri="{02D57815-91ED-43cb-92C2-25804820EDAC}">
                        <c15:fullRef>
                          <c15:sqref>'Cost of Emissions'!$B$39:$AG$39</c15:sqref>
                        </c15:fullRef>
                        <c15:formulaRef>
                          <c15:sqref>'Cost of Emissions'!$C$39:$AG$39</c15:sqref>
                        </c15:formulaRef>
                      </c:ext>
                    </c:extLst>
                    <c:strCach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strCache>
                  </c:strRef>
                </c:cat>
                <c:val>
                  <c:numRef>
                    <c:extLst>
                      <c:ext xmlns:c15="http://schemas.microsoft.com/office/drawing/2012/chart" uri="{02D57815-91ED-43cb-92C2-25804820EDAC}">
                        <c15:fullRef>
                          <c15:sqref>'Cost of Emissions'!$B$43:$AG$43</c15:sqref>
                        </c15:fullRef>
                        <c15:formulaRef>
                          <c15:sqref>'Cost of Emissions'!$C$43:$AG$43</c15:sqref>
                        </c15:formulaRef>
                      </c:ext>
                    </c:extLst>
                    <c:numCache>
                      <c:formatCode>"£"#,##0</c:formatCode>
                      <c:ptCount val="31"/>
                      <c:pt idx="0">
                        <c:v>0</c:v>
                      </c:pt>
                      <c:pt idx="1">
                        <c:v>0</c:v>
                      </c:pt>
                      <c:pt idx="2">
                        <c:v>5240291.9811366433</c:v>
                      </c:pt>
                      <c:pt idx="3">
                        <c:v>5120012.3264827626</c:v>
                      </c:pt>
                      <c:pt idx="4">
                        <c:v>5069475.9877300793</c:v>
                      </c:pt>
                      <c:pt idx="5">
                        <c:v>6893352.4063987974</c:v>
                      </c:pt>
                      <c:pt idx="6">
                        <c:v>6194366.5979938786</c:v>
                      </c:pt>
                      <c:pt idx="7">
                        <c:v>6164922.1934876693</c:v>
                      </c:pt>
                      <c:pt idx="8">
                        <c:v>3648625.0937062907</c:v>
                      </c:pt>
                      <c:pt idx="9">
                        <c:v>3629687.5932199256</c:v>
                      </c:pt>
                      <c:pt idx="10">
                        <c:v>3610089.961997652</c:v>
                      </c:pt>
                      <c:pt idx="11">
                        <c:v>3602505.7393884137</c:v>
                      </c:pt>
                      <c:pt idx="12">
                        <c:v>3581438.4543627501</c:v>
                      </c:pt>
                      <c:pt idx="13">
                        <c:v>3559812.2909569372</c:v>
                      </c:pt>
                      <c:pt idx="14">
                        <c:v>3549568.5695816339</c:v>
                      </c:pt>
                      <c:pt idx="15">
                        <c:v>3526680.1816477608</c:v>
                      </c:pt>
                      <c:pt idx="16">
                        <c:v>3514773.4572323812</c:v>
                      </c:pt>
                      <c:pt idx="17">
                        <c:v>3501977.769229427</c:v>
                      </c:pt>
                      <c:pt idx="18">
                        <c:v>3477328.353055866</c:v>
                      </c:pt>
                      <c:pt idx="19">
                        <c:v>3463087.6189219817</c:v>
                      </c:pt>
                      <c:pt idx="20">
                        <c:v>4202333.3931737207</c:v>
                      </c:pt>
                      <c:pt idx="21">
                        <c:v>3217787.6013021814</c:v>
                      </c:pt>
                      <c:pt idx="22">
                        <c:v>3202347.7105548633</c:v>
                      </c:pt>
                      <c:pt idx="23">
                        <c:v>1486928.8797647171</c:v>
                      </c:pt>
                      <c:pt idx="24">
                        <c:v>1479148.3882427467</c:v>
                      </c:pt>
                      <c:pt idx="25">
                        <c:v>1471101.3381877027</c:v>
                      </c:pt>
                      <c:pt idx="26">
                        <c:v>1462801.1742216139</c:v>
                      </c:pt>
                      <c:pt idx="27">
                        <c:v>1458289.3398001327</c:v>
                      </c:pt>
                      <c:pt idx="28">
                        <c:v>1449442.6056403657</c:v>
                      </c:pt>
                      <c:pt idx="29">
                        <c:v>1444254.1323498862</c:v>
                      </c:pt>
                      <c:pt idx="30">
                        <c:v>1434915.7914846686</c:v>
                      </c:pt>
                    </c:numCache>
                  </c:numRef>
                </c:val>
                <c:extLst xmlns:c15="http://schemas.microsoft.com/office/drawing/2012/chart">
                  <c:ext xmlns:c16="http://schemas.microsoft.com/office/drawing/2014/chart" uri="{C3380CC4-5D6E-409C-BE32-E72D297353CC}">
                    <c16:uniqueId val="{00000004-2F1C-40A5-8CED-17801F4EF345}"/>
                  </c:ext>
                </c:extLst>
              </c15:ser>
            </c15:filteredAreaSeries>
          </c:ext>
        </c:extLst>
      </c:areaChart>
      <c:catAx>
        <c:axId val="8718031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798111"/>
        <c:crosses val="autoZero"/>
        <c:auto val="1"/>
        <c:lblAlgn val="ctr"/>
        <c:lblOffset val="100"/>
        <c:noMultiLvlLbl val="0"/>
      </c:catAx>
      <c:valAx>
        <c:axId val="87179811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8031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25582</xdr:colOff>
      <xdr:row>4</xdr:row>
      <xdr:rowOff>14695</xdr:rowOff>
    </xdr:from>
    <xdr:to>
      <xdr:col>7</xdr:col>
      <xdr:colOff>225607</xdr:colOff>
      <xdr:row>20</xdr:row>
      <xdr:rowOff>161924</xdr:rowOff>
    </xdr:to>
    <xdr:graphicFrame macro="">
      <xdr:nvGraphicFramePr>
        <xdr:cNvPr id="2" name="Chart 3">
          <a:extLst>
            <a:ext uri="{FF2B5EF4-FFF2-40B4-BE49-F238E27FC236}">
              <a16:creationId xmlns:a16="http://schemas.microsoft.com/office/drawing/2014/main" id="{418FDEC2-3AF7-4453-BC98-9A26FE022C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247650</xdr:colOff>
      <xdr:row>4</xdr:row>
      <xdr:rowOff>17688</xdr:rowOff>
    </xdr:from>
    <xdr:to>
      <xdr:col>14</xdr:col>
      <xdr:colOff>552450</xdr:colOff>
      <xdr:row>21</xdr:row>
      <xdr:rowOff>0</xdr:rowOff>
    </xdr:to>
    <xdr:graphicFrame macro="">
      <xdr:nvGraphicFramePr>
        <xdr:cNvPr id="4" name="Chart 4">
          <a:extLst>
            <a:ext uri="{FF2B5EF4-FFF2-40B4-BE49-F238E27FC236}">
              <a16:creationId xmlns:a16="http://schemas.microsoft.com/office/drawing/2014/main" id="{FC927F80-5A49-4E76-B25F-B24A6E02F0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574221</xdr:colOff>
      <xdr:row>3</xdr:row>
      <xdr:rowOff>170089</xdr:rowOff>
    </xdr:from>
    <xdr:to>
      <xdr:col>22</xdr:col>
      <xdr:colOff>269421</xdr:colOff>
      <xdr:row>21</xdr:row>
      <xdr:rowOff>9525</xdr:rowOff>
    </xdr:to>
    <xdr:graphicFrame macro="">
      <xdr:nvGraphicFramePr>
        <xdr:cNvPr id="5" name="Chart 5">
          <a:extLst>
            <a:ext uri="{FF2B5EF4-FFF2-40B4-BE49-F238E27FC236}">
              <a16:creationId xmlns:a16="http://schemas.microsoft.com/office/drawing/2014/main" id="{177D8307-8166-49A8-A1F0-A9E9FC4BC8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21</xdr:row>
      <xdr:rowOff>8163</xdr:rowOff>
    </xdr:from>
    <xdr:to>
      <xdr:col>7</xdr:col>
      <xdr:colOff>228600</xdr:colOff>
      <xdr:row>38</xdr:row>
      <xdr:rowOff>9524</xdr:rowOff>
    </xdr:to>
    <xdr:graphicFrame macro="">
      <xdr:nvGraphicFramePr>
        <xdr:cNvPr id="6" name="Chart 6">
          <a:extLst>
            <a:ext uri="{FF2B5EF4-FFF2-40B4-BE49-F238E27FC236}">
              <a16:creationId xmlns:a16="http://schemas.microsoft.com/office/drawing/2014/main" id="{BC2B4A02-ED87-4E0B-8261-BC215F3500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228600</xdr:colOff>
      <xdr:row>21</xdr:row>
      <xdr:rowOff>10886</xdr:rowOff>
    </xdr:from>
    <xdr:to>
      <xdr:col>14</xdr:col>
      <xdr:colOff>533400</xdr:colOff>
      <xdr:row>38</xdr:row>
      <xdr:rowOff>0</xdr:rowOff>
    </xdr:to>
    <xdr:graphicFrame macro="">
      <xdr:nvGraphicFramePr>
        <xdr:cNvPr id="7" name="Chart 7">
          <a:extLst>
            <a:ext uri="{FF2B5EF4-FFF2-40B4-BE49-F238E27FC236}">
              <a16:creationId xmlns:a16="http://schemas.microsoft.com/office/drawing/2014/main" id="{56CD0EFD-DD95-4428-BB10-1191D589C0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938046/The_Green_Book_2020.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valuing-greenhouse-gas-emissions-in-policy-appraisal/valuation-of-greenhouse-gas-emissions-for-policy-appraisal-and-evalu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br.uk/faq/where-can-i-find-your-latest-forecast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n.wikipedia.org/wiki/Fisher_equ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outlinePr summaryBelow="0" summaryRight="0"/>
  </sheetPr>
  <dimension ref="A1:D15"/>
  <sheetViews>
    <sheetView tabSelected="1" zoomScale="90" zoomScaleNormal="90" workbookViewId="0">
      <selection activeCell="A2" sqref="A2:C2"/>
    </sheetView>
  </sheetViews>
  <sheetFormatPr defaultColWidth="14.453125" defaultRowHeight="15.75" customHeight="1" x14ac:dyDescent="0.35"/>
  <cols>
    <col min="1" max="1" width="23.81640625" style="6" customWidth="1"/>
    <col min="2" max="2" width="48.453125" style="6" customWidth="1"/>
    <col min="3" max="3" width="51.1796875" style="6" customWidth="1"/>
    <col min="4" max="4" width="31.6328125" style="6" customWidth="1"/>
    <col min="5" max="16384" width="14.453125" style="6"/>
  </cols>
  <sheetData>
    <row r="1" spans="1:4" ht="15.75" customHeight="1" x14ac:dyDescent="0.35">
      <c r="A1" s="66" t="s">
        <v>0</v>
      </c>
      <c r="B1" s="67"/>
      <c r="C1" s="67"/>
    </row>
    <row r="2" spans="1:4" s="44" customFormat="1" ht="145" customHeight="1" x14ac:dyDescent="0.35">
      <c r="A2" s="114" t="s">
        <v>118</v>
      </c>
      <c r="B2" s="115"/>
      <c r="C2" s="115"/>
    </row>
    <row r="3" spans="1:4" s="44" customFormat="1" ht="15.75" customHeight="1" x14ac:dyDescent="0.35">
      <c r="A3" s="60"/>
      <c r="B3" s="61"/>
      <c r="C3" s="61"/>
    </row>
    <row r="4" spans="1:4" s="44" customFormat="1" ht="15.75" customHeight="1" x14ac:dyDescent="0.35">
      <c r="A4" s="62" t="s">
        <v>57</v>
      </c>
      <c r="B4" s="63"/>
      <c r="C4" s="63"/>
    </row>
    <row r="5" spans="1:4" ht="15.75" customHeight="1" x14ac:dyDescent="0.35">
      <c r="A5" s="16"/>
      <c r="B5" s="16"/>
      <c r="C5" s="16"/>
    </row>
    <row r="6" spans="1:4" ht="15.75" customHeight="1" x14ac:dyDescent="0.35">
      <c r="A6" s="23" t="s">
        <v>1</v>
      </c>
      <c r="B6" s="23" t="s">
        <v>2</v>
      </c>
      <c r="C6" s="23" t="s">
        <v>3</v>
      </c>
      <c r="D6" s="23" t="s">
        <v>7</v>
      </c>
    </row>
    <row r="7" spans="1:4" ht="14.5" x14ac:dyDescent="0.35">
      <c r="A7" s="1" t="s">
        <v>50</v>
      </c>
      <c r="B7" s="1" t="s">
        <v>54</v>
      </c>
      <c r="C7" s="1" t="s">
        <v>43</v>
      </c>
      <c r="D7" s="106"/>
    </row>
    <row r="8" spans="1:4" ht="14.5" x14ac:dyDescent="0.35">
      <c r="A8" s="1" t="s">
        <v>52</v>
      </c>
      <c r="B8" s="1" t="s">
        <v>41</v>
      </c>
      <c r="C8" s="1" t="s">
        <v>100</v>
      </c>
      <c r="D8" s="106" t="s">
        <v>14</v>
      </c>
    </row>
    <row r="9" spans="1:4" s="44" customFormat="1" ht="14.5" x14ac:dyDescent="0.35">
      <c r="A9" s="81" t="s">
        <v>51</v>
      </c>
      <c r="B9" s="1" t="s">
        <v>40</v>
      </c>
      <c r="C9" s="1" t="s">
        <v>101</v>
      </c>
      <c r="D9" s="106" t="s">
        <v>102</v>
      </c>
    </row>
    <row r="10" spans="1:4" s="44" customFormat="1" ht="14.5" x14ac:dyDescent="0.35">
      <c r="A10" s="81" t="s">
        <v>81</v>
      </c>
      <c r="B10" s="1" t="s">
        <v>99</v>
      </c>
      <c r="C10" s="1" t="s">
        <v>103</v>
      </c>
      <c r="D10" s="106" t="s">
        <v>104</v>
      </c>
    </row>
    <row r="11" spans="1:4" ht="15.75" customHeight="1" x14ac:dyDescent="0.35">
      <c r="A11" s="16"/>
      <c r="B11" s="16"/>
      <c r="C11" s="16"/>
    </row>
    <row r="12" spans="1:4" ht="15.75" customHeight="1" x14ac:dyDescent="0.35">
      <c r="A12" s="24" t="s">
        <v>5</v>
      </c>
      <c r="B12" s="68" t="s">
        <v>2</v>
      </c>
      <c r="C12" s="24" t="s">
        <v>4</v>
      </c>
    </row>
    <row r="13" spans="1:4" ht="29" x14ac:dyDescent="0.35">
      <c r="A13" s="25" t="s">
        <v>53</v>
      </c>
      <c r="B13" s="26" t="s">
        <v>62</v>
      </c>
      <c r="C13" s="27"/>
    </row>
    <row r="14" spans="1:4" ht="29" x14ac:dyDescent="0.35">
      <c r="A14" s="45" t="s">
        <v>61</v>
      </c>
      <c r="B14" s="47" t="s">
        <v>63</v>
      </c>
      <c r="C14" s="46"/>
    </row>
    <row r="15" spans="1:4" ht="14.5" x14ac:dyDescent="0.35"/>
  </sheetData>
  <mergeCells count="1">
    <mergeCell ref="A2:C2"/>
  </mergeCells>
  <hyperlinks>
    <hyperlink ref="D10" r:id="rId1" xr:uid="{2C45DB85-3A87-4FF4-B1F3-4F4DCB56EB8B}"/>
  </hyperlinks>
  <pageMargins left="0.7" right="0.7" top="0.75" bottom="0.75" header="0.3" footer="0.3"/>
  <pageSetup orientation="portrait" r:id="rId2"/>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40371-81AF-4AB2-8D06-A03B80F3B64D}">
  <sheetPr codeName="Sheet2">
    <tabColor rgb="FFFFFF00"/>
    <outlinePr summaryBelow="0" summaryRight="0"/>
  </sheetPr>
  <dimension ref="A1:CF104"/>
  <sheetViews>
    <sheetView zoomScale="60" zoomScaleNormal="60" workbookViewId="0">
      <selection activeCell="P9" sqref="P9"/>
    </sheetView>
  </sheetViews>
  <sheetFormatPr defaultColWidth="14.453125" defaultRowHeight="15.75" customHeight="1" x14ac:dyDescent="0.35"/>
  <cols>
    <col min="1" max="1" width="20.36328125" style="6" customWidth="1"/>
    <col min="2" max="2" width="25.90625" style="6" customWidth="1"/>
    <col min="3" max="3" width="19.1796875" style="6" bestFit="1" customWidth="1"/>
    <col min="4" max="33" width="7.81640625" style="6" customWidth="1"/>
    <col min="34" max="34" width="6.81640625" style="6" bestFit="1" customWidth="1"/>
    <col min="35" max="84" width="8.81640625" style="6" customWidth="1"/>
    <col min="85" max="16384" width="14.453125" style="6"/>
  </cols>
  <sheetData>
    <row r="1" spans="1:84" ht="15.75" customHeight="1" x14ac:dyDescent="0.35">
      <c r="A1" s="5" t="s">
        <v>2</v>
      </c>
      <c r="B1" s="118" t="s">
        <v>54</v>
      </c>
      <c r="C1" s="118"/>
      <c r="D1" s="118"/>
      <c r="E1" s="118"/>
      <c r="F1" s="118"/>
      <c r="G1" s="118"/>
      <c r="H1" s="118"/>
      <c r="I1" s="118"/>
    </row>
    <row r="2" spans="1:84" ht="15.75" customHeight="1" x14ac:dyDescent="0.35">
      <c r="A2" s="7" t="s">
        <v>6</v>
      </c>
      <c r="B2" s="118" t="s">
        <v>43</v>
      </c>
      <c r="C2" s="118"/>
      <c r="D2" s="118"/>
      <c r="E2" s="118"/>
      <c r="F2" s="118"/>
      <c r="G2" s="118"/>
      <c r="H2" s="118"/>
      <c r="I2" s="118"/>
    </row>
    <row r="3" spans="1:84" ht="15.75" customHeight="1" x14ac:dyDescent="0.35">
      <c r="A3" s="7" t="s">
        <v>7</v>
      </c>
      <c r="B3" s="118" t="s">
        <v>42</v>
      </c>
      <c r="C3" s="118"/>
      <c r="D3" s="118"/>
      <c r="E3" s="118"/>
      <c r="F3" s="118"/>
      <c r="G3" s="118"/>
      <c r="H3" s="118"/>
      <c r="I3" s="118"/>
    </row>
    <row r="4" spans="1:84" ht="15.75" customHeight="1" x14ac:dyDescent="0.35">
      <c r="A4" s="7" t="s">
        <v>8</v>
      </c>
      <c r="B4" s="119" t="s">
        <v>39</v>
      </c>
      <c r="C4" s="119"/>
      <c r="D4" s="119"/>
      <c r="E4" s="119"/>
      <c r="F4" s="119"/>
      <c r="G4" s="119"/>
      <c r="H4" s="119"/>
      <c r="I4" s="119"/>
    </row>
    <row r="5" spans="1:84" ht="173.4" customHeight="1" x14ac:dyDescent="0.35">
      <c r="A5" s="8" t="s">
        <v>4</v>
      </c>
      <c r="B5" s="120" t="s">
        <v>119</v>
      </c>
      <c r="C5" s="120"/>
      <c r="D5" s="120"/>
      <c r="E5" s="120"/>
      <c r="F5" s="120"/>
      <c r="G5" s="120"/>
      <c r="H5" s="120"/>
      <c r="I5" s="120"/>
    </row>
    <row r="6" spans="1:84" ht="15.75" customHeight="1" x14ac:dyDescent="0.35">
      <c r="A6" s="9"/>
    </row>
    <row r="7" spans="1:84" s="44" customFormat="1" ht="29.4" customHeight="1" x14ac:dyDescent="0.35">
      <c r="A7" s="116" t="s">
        <v>74</v>
      </c>
      <c r="B7" s="117"/>
      <c r="C7" s="69">
        <v>2</v>
      </c>
    </row>
    <row r="8" spans="1:84" s="44" customFormat="1" ht="29.4" customHeight="1" x14ac:dyDescent="0.35">
      <c r="A8" s="110"/>
      <c r="B8" s="110"/>
      <c r="C8" s="111"/>
    </row>
    <row r="9" spans="1:84" s="44" customFormat="1" ht="29.4" customHeight="1" x14ac:dyDescent="0.35">
      <c r="A9" s="116" t="s">
        <v>112</v>
      </c>
      <c r="B9" s="117"/>
      <c r="C9" s="69">
        <v>2022</v>
      </c>
    </row>
    <row r="10" spans="1:84" s="44" customFormat="1" ht="29.4" customHeight="1" x14ac:dyDescent="0.35"/>
    <row r="11" spans="1:84" s="44" customFormat="1" ht="29.4" customHeight="1" x14ac:dyDescent="0.35">
      <c r="A11" s="86" t="s">
        <v>82</v>
      </c>
      <c r="B11" s="69" t="s">
        <v>125</v>
      </c>
      <c r="C11" s="82" t="s">
        <v>120</v>
      </c>
      <c r="D11" s="69"/>
    </row>
    <row r="12" spans="1:84" s="44" customFormat="1" ht="15.75" customHeight="1" x14ac:dyDescent="0.35">
      <c r="A12" s="9"/>
    </row>
    <row r="13" spans="1:84" s="44" customFormat="1" ht="15.75" customHeight="1" x14ac:dyDescent="0.35">
      <c r="A13" s="70" t="s">
        <v>76</v>
      </c>
      <c r="B13" s="70"/>
    </row>
    <row r="14" spans="1:84" s="9" customFormat="1" ht="15.75" customHeight="1" x14ac:dyDescent="0.35">
      <c r="A14" s="35" t="s">
        <v>20</v>
      </c>
      <c r="B14" s="35" t="s">
        <v>21</v>
      </c>
      <c r="C14" s="35" t="s">
        <v>45</v>
      </c>
      <c r="D14" s="35">
        <v>2020</v>
      </c>
      <c r="E14" s="35">
        <v>2021</v>
      </c>
      <c r="F14" s="35">
        <v>2022</v>
      </c>
      <c r="G14" s="35">
        <v>2023</v>
      </c>
      <c r="H14" s="35">
        <v>2024</v>
      </c>
      <c r="I14" s="35">
        <v>2025</v>
      </c>
      <c r="J14" s="35">
        <v>2026</v>
      </c>
      <c r="K14" s="35">
        <v>2027</v>
      </c>
      <c r="L14" s="35">
        <v>2028</v>
      </c>
      <c r="M14" s="35">
        <v>2029</v>
      </c>
      <c r="N14" s="35">
        <v>2030</v>
      </c>
      <c r="O14" s="35">
        <v>2031</v>
      </c>
      <c r="P14" s="35">
        <v>2032</v>
      </c>
      <c r="Q14" s="35">
        <v>2033</v>
      </c>
      <c r="R14" s="35">
        <v>2034</v>
      </c>
      <c r="S14" s="35">
        <v>2035</v>
      </c>
      <c r="T14" s="35">
        <v>2036</v>
      </c>
      <c r="U14" s="35">
        <v>2037</v>
      </c>
      <c r="V14" s="35">
        <v>2038</v>
      </c>
      <c r="W14" s="35">
        <v>2039</v>
      </c>
      <c r="X14" s="35">
        <v>2040</v>
      </c>
      <c r="Y14" s="35">
        <v>2041</v>
      </c>
      <c r="Z14" s="35">
        <v>2042</v>
      </c>
      <c r="AA14" s="35">
        <v>2043</v>
      </c>
      <c r="AB14" s="35">
        <v>2044</v>
      </c>
      <c r="AC14" s="35">
        <v>2045</v>
      </c>
      <c r="AD14" s="35">
        <v>2046</v>
      </c>
      <c r="AE14" s="35">
        <v>2047</v>
      </c>
      <c r="AF14" s="35">
        <v>2048</v>
      </c>
      <c r="AG14" s="35">
        <v>2049</v>
      </c>
      <c r="AH14" s="35">
        <v>2050</v>
      </c>
      <c r="AI14" s="35">
        <v>2051</v>
      </c>
      <c r="AJ14" s="35">
        <v>2052</v>
      </c>
      <c r="AK14" s="35">
        <v>2053</v>
      </c>
      <c r="AL14" s="35">
        <v>2054</v>
      </c>
      <c r="AM14" s="35">
        <v>2055</v>
      </c>
      <c r="AN14" s="35">
        <v>2056</v>
      </c>
      <c r="AO14" s="35">
        <v>2057</v>
      </c>
      <c r="AP14" s="35">
        <v>2058</v>
      </c>
      <c r="AQ14" s="35">
        <v>2059</v>
      </c>
      <c r="AR14" s="35">
        <v>2060</v>
      </c>
      <c r="AS14" s="35">
        <v>2061</v>
      </c>
      <c r="AT14" s="35">
        <v>2062</v>
      </c>
      <c r="AU14" s="35">
        <v>2063</v>
      </c>
      <c r="AV14" s="35">
        <v>2064</v>
      </c>
      <c r="AW14" s="35">
        <v>2065</v>
      </c>
      <c r="AX14" s="35">
        <v>2066</v>
      </c>
      <c r="AY14" s="35">
        <v>2067</v>
      </c>
      <c r="AZ14" s="35">
        <v>2068</v>
      </c>
      <c r="BA14" s="35">
        <v>2069</v>
      </c>
      <c r="BB14" s="35">
        <v>2070</v>
      </c>
      <c r="BC14" s="35">
        <v>2071</v>
      </c>
      <c r="BD14" s="35">
        <v>2072</v>
      </c>
      <c r="BE14" s="35">
        <v>2073</v>
      </c>
      <c r="BF14" s="35">
        <v>2074</v>
      </c>
      <c r="BG14" s="35">
        <v>2075</v>
      </c>
      <c r="BH14" s="35">
        <v>2076</v>
      </c>
      <c r="BI14" s="35">
        <v>2077</v>
      </c>
      <c r="BJ14" s="35">
        <v>2078</v>
      </c>
      <c r="BK14" s="35">
        <v>2079</v>
      </c>
      <c r="BL14" s="35">
        <v>2080</v>
      </c>
      <c r="BM14" s="35">
        <v>2081</v>
      </c>
      <c r="BN14" s="35">
        <v>2082</v>
      </c>
      <c r="BO14" s="35">
        <v>2083</v>
      </c>
      <c r="BP14" s="35">
        <v>2084</v>
      </c>
      <c r="BQ14" s="35">
        <v>2085</v>
      </c>
      <c r="BR14" s="35">
        <v>2086</v>
      </c>
      <c r="BS14" s="35">
        <v>2087</v>
      </c>
      <c r="BT14" s="35">
        <v>2088</v>
      </c>
      <c r="BU14" s="35">
        <v>2089</v>
      </c>
      <c r="BV14" s="35">
        <v>2090</v>
      </c>
      <c r="BW14" s="35">
        <v>2091</v>
      </c>
      <c r="BX14" s="35">
        <v>2092</v>
      </c>
      <c r="BY14" s="35">
        <v>2093</v>
      </c>
      <c r="BZ14" s="35">
        <v>2094</v>
      </c>
      <c r="CA14" s="35">
        <v>2095</v>
      </c>
      <c r="CB14" s="35">
        <v>2096</v>
      </c>
      <c r="CC14" s="35">
        <v>2097</v>
      </c>
      <c r="CD14" s="35">
        <v>2098</v>
      </c>
      <c r="CE14" s="35">
        <v>2099</v>
      </c>
      <c r="CF14" s="35">
        <v>2100</v>
      </c>
    </row>
    <row r="15" spans="1:84" ht="50" customHeight="1" x14ac:dyDescent="0.35">
      <c r="A15" s="2" t="s">
        <v>22</v>
      </c>
      <c r="B15" s="28" t="s">
        <v>38</v>
      </c>
      <c r="C15" s="52" t="s">
        <v>47</v>
      </c>
      <c r="D15" s="53">
        <v>0</v>
      </c>
      <c r="E15" s="53">
        <v>0</v>
      </c>
      <c r="F15" s="53">
        <v>0</v>
      </c>
      <c r="G15" s="53">
        <v>0</v>
      </c>
      <c r="H15" s="53">
        <v>0</v>
      </c>
      <c r="I15" s="53">
        <v>0</v>
      </c>
      <c r="J15" s="53">
        <v>0</v>
      </c>
      <c r="K15" s="53">
        <f>J15</f>
        <v>0</v>
      </c>
      <c r="L15" s="53">
        <v>0</v>
      </c>
      <c r="M15" s="53">
        <v>0</v>
      </c>
      <c r="N15" s="53">
        <v>0</v>
      </c>
      <c r="O15" s="53">
        <v>0</v>
      </c>
      <c r="P15" s="53">
        <v>0</v>
      </c>
      <c r="Q15" s="53">
        <v>0</v>
      </c>
      <c r="R15" s="53">
        <v>0</v>
      </c>
      <c r="S15" s="53">
        <v>0</v>
      </c>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53">
        <v>0</v>
      </c>
      <c r="AW15" s="53">
        <v>0</v>
      </c>
      <c r="AX15" s="53">
        <v>0</v>
      </c>
      <c r="AY15" s="53">
        <v>0</v>
      </c>
      <c r="AZ15" s="53">
        <v>0</v>
      </c>
      <c r="BA15" s="53">
        <v>0</v>
      </c>
      <c r="BB15" s="53">
        <v>0</v>
      </c>
      <c r="BC15" s="53">
        <v>0</v>
      </c>
      <c r="BD15" s="53">
        <v>0</v>
      </c>
      <c r="BE15" s="53">
        <v>0</v>
      </c>
      <c r="BF15" s="53">
        <v>0</v>
      </c>
      <c r="BG15" s="53">
        <v>0</v>
      </c>
      <c r="BH15" s="53">
        <v>0</v>
      </c>
      <c r="BI15" s="53">
        <v>0</v>
      </c>
      <c r="BJ15" s="53">
        <v>0</v>
      </c>
      <c r="BK15" s="53">
        <v>0</v>
      </c>
      <c r="BL15" s="53">
        <v>0</v>
      </c>
      <c r="BM15" s="53">
        <v>0</v>
      </c>
      <c r="BN15" s="53">
        <v>0</v>
      </c>
      <c r="BO15" s="53">
        <v>0</v>
      </c>
      <c r="BP15" s="53">
        <v>0</v>
      </c>
      <c r="BQ15" s="53">
        <v>0</v>
      </c>
      <c r="BR15" s="53">
        <v>0</v>
      </c>
      <c r="BS15" s="53">
        <v>0</v>
      </c>
      <c r="BT15" s="53">
        <v>0</v>
      </c>
      <c r="BU15" s="53">
        <v>0</v>
      </c>
      <c r="BV15" s="53">
        <v>0</v>
      </c>
      <c r="BW15" s="53">
        <v>0</v>
      </c>
      <c r="BX15" s="53">
        <v>0</v>
      </c>
      <c r="BY15" s="53">
        <v>0</v>
      </c>
      <c r="BZ15" s="53">
        <v>0</v>
      </c>
      <c r="CA15" s="53">
        <v>0</v>
      </c>
      <c r="CB15" s="53">
        <v>0</v>
      </c>
      <c r="CC15" s="53">
        <v>0</v>
      </c>
      <c r="CD15" s="53">
        <v>0</v>
      </c>
      <c r="CE15" s="53">
        <v>0</v>
      </c>
      <c r="CF15" s="53">
        <v>0</v>
      </c>
    </row>
    <row r="16" spans="1:84" ht="50" customHeight="1" x14ac:dyDescent="0.35">
      <c r="A16" s="3" t="s">
        <v>22</v>
      </c>
      <c r="B16" s="29" t="s">
        <v>25</v>
      </c>
      <c r="C16" s="54" t="s">
        <v>44</v>
      </c>
      <c r="D16" s="55">
        <v>0</v>
      </c>
      <c r="E16" s="55">
        <v>0</v>
      </c>
      <c r="F16" s="55">
        <v>5000</v>
      </c>
      <c r="G16" s="55">
        <v>5000</v>
      </c>
      <c r="H16" s="55">
        <v>5000</v>
      </c>
      <c r="I16" s="55">
        <v>0</v>
      </c>
      <c r="J16" s="55">
        <v>0</v>
      </c>
      <c r="K16" s="55">
        <v>0</v>
      </c>
      <c r="L16" s="55">
        <v>0</v>
      </c>
      <c r="M16" s="55">
        <v>0</v>
      </c>
      <c r="N16" s="55">
        <v>0</v>
      </c>
      <c r="O16" s="55">
        <v>0</v>
      </c>
      <c r="P16" s="55">
        <v>0</v>
      </c>
      <c r="Q16" s="55">
        <v>0</v>
      </c>
      <c r="R16" s="55">
        <v>0</v>
      </c>
      <c r="S16" s="55">
        <v>0</v>
      </c>
      <c r="T16" s="55">
        <v>0</v>
      </c>
      <c r="U16" s="55">
        <v>0</v>
      </c>
      <c r="V16" s="55">
        <v>0</v>
      </c>
      <c r="W16" s="55">
        <v>0</v>
      </c>
      <c r="X16" s="55">
        <v>0</v>
      </c>
      <c r="Y16" s="55">
        <v>0</v>
      </c>
      <c r="Z16" s="55">
        <v>0</v>
      </c>
      <c r="AA16" s="55">
        <v>0</v>
      </c>
      <c r="AB16" s="55">
        <v>0</v>
      </c>
      <c r="AC16" s="55">
        <v>0</v>
      </c>
      <c r="AD16" s="55">
        <v>0</v>
      </c>
      <c r="AE16" s="55">
        <v>0</v>
      </c>
      <c r="AF16" s="55">
        <v>0</v>
      </c>
      <c r="AG16" s="55">
        <v>0</v>
      </c>
      <c r="AH16" s="55">
        <v>0</v>
      </c>
      <c r="AI16" s="55">
        <v>0</v>
      </c>
      <c r="AJ16" s="55">
        <v>0</v>
      </c>
      <c r="AK16" s="55">
        <v>0</v>
      </c>
      <c r="AL16" s="55">
        <v>0</v>
      </c>
      <c r="AM16" s="55">
        <v>0</v>
      </c>
      <c r="AN16" s="55">
        <v>0</v>
      </c>
      <c r="AO16" s="55">
        <v>0</v>
      </c>
      <c r="AP16" s="55">
        <v>0</v>
      </c>
      <c r="AQ16" s="55">
        <v>0</v>
      </c>
      <c r="AR16" s="55">
        <v>0</v>
      </c>
      <c r="AS16" s="55">
        <v>0</v>
      </c>
      <c r="AT16" s="55">
        <v>0</v>
      </c>
      <c r="AU16" s="55">
        <v>0</v>
      </c>
      <c r="AV16" s="55">
        <v>0</v>
      </c>
      <c r="AW16" s="55">
        <v>0</v>
      </c>
      <c r="AX16" s="55">
        <v>0</v>
      </c>
      <c r="AY16" s="55">
        <v>0</v>
      </c>
      <c r="AZ16" s="55">
        <v>0</v>
      </c>
      <c r="BA16" s="55">
        <v>0</v>
      </c>
      <c r="BB16" s="55">
        <v>0</v>
      </c>
      <c r="BC16" s="55">
        <v>0</v>
      </c>
      <c r="BD16" s="55">
        <v>0</v>
      </c>
      <c r="BE16" s="55">
        <v>0</v>
      </c>
      <c r="BF16" s="55">
        <v>0</v>
      </c>
      <c r="BG16" s="55">
        <v>0</v>
      </c>
      <c r="BH16" s="55">
        <v>0</v>
      </c>
      <c r="BI16" s="55">
        <v>0</v>
      </c>
      <c r="BJ16" s="55">
        <v>0</v>
      </c>
      <c r="BK16" s="55">
        <v>0</v>
      </c>
      <c r="BL16" s="55">
        <v>0</v>
      </c>
      <c r="BM16" s="55">
        <v>0</v>
      </c>
      <c r="BN16" s="55">
        <v>0</v>
      </c>
      <c r="BO16" s="55">
        <v>0</v>
      </c>
      <c r="BP16" s="55">
        <v>0</v>
      </c>
      <c r="BQ16" s="55">
        <v>0</v>
      </c>
      <c r="BR16" s="55">
        <v>0</v>
      </c>
      <c r="BS16" s="55">
        <v>0</v>
      </c>
      <c r="BT16" s="55">
        <v>0</v>
      </c>
      <c r="BU16" s="55">
        <v>0</v>
      </c>
      <c r="BV16" s="55">
        <v>0</v>
      </c>
      <c r="BW16" s="55">
        <v>0</v>
      </c>
      <c r="BX16" s="55">
        <v>0</v>
      </c>
      <c r="BY16" s="55">
        <v>0</v>
      </c>
      <c r="BZ16" s="55">
        <v>0</v>
      </c>
      <c r="CA16" s="55">
        <v>0</v>
      </c>
      <c r="CB16" s="55">
        <v>0</v>
      </c>
      <c r="CC16" s="55">
        <v>0</v>
      </c>
      <c r="CD16" s="55">
        <v>0</v>
      </c>
      <c r="CE16" s="55">
        <v>0</v>
      </c>
      <c r="CF16" s="55">
        <v>0</v>
      </c>
    </row>
    <row r="17" spans="1:84" ht="50" customHeight="1" x14ac:dyDescent="0.35">
      <c r="A17" s="3" t="s">
        <v>22</v>
      </c>
      <c r="B17" s="29" t="s">
        <v>26</v>
      </c>
      <c r="C17" s="54" t="s">
        <v>44</v>
      </c>
      <c r="D17" s="55">
        <v>0</v>
      </c>
      <c r="E17" s="55">
        <v>0</v>
      </c>
      <c r="F17" s="55">
        <v>2000</v>
      </c>
      <c r="G17" s="55">
        <v>2000</v>
      </c>
      <c r="H17" s="55">
        <v>2000</v>
      </c>
      <c r="I17" s="55">
        <v>0</v>
      </c>
      <c r="J17" s="55">
        <v>0</v>
      </c>
      <c r="K17" s="55">
        <v>0</v>
      </c>
      <c r="L17" s="55">
        <v>0</v>
      </c>
      <c r="M17" s="55">
        <v>0</v>
      </c>
      <c r="N17" s="55">
        <v>0</v>
      </c>
      <c r="O17" s="55">
        <v>0</v>
      </c>
      <c r="P17" s="55">
        <v>0</v>
      </c>
      <c r="Q17" s="55">
        <v>0</v>
      </c>
      <c r="R17" s="55">
        <v>0</v>
      </c>
      <c r="S17" s="55">
        <v>0</v>
      </c>
      <c r="T17" s="55">
        <v>0</v>
      </c>
      <c r="U17" s="55">
        <v>0</v>
      </c>
      <c r="V17" s="55">
        <v>0</v>
      </c>
      <c r="W17" s="55">
        <v>0</v>
      </c>
      <c r="X17" s="55">
        <v>0</v>
      </c>
      <c r="Y17" s="55">
        <v>0</v>
      </c>
      <c r="Z17" s="55">
        <v>0</v>
      </c>
      <c r="AA17" s="55">
        <v>0</v>
      </c>
      <c r="AB17" s="55">
        <v>0</v>
      </c>
      <c r="AC17" s="55">
        <v>0</v>
      </c>
      <c r="AD17" s="55">
        <v>0</v>
      </c>
      <c r="AE17" s="55">
        <v>0</v>
      </c>
      <c r="AF17" s="55">
        <v>0</v>
      </c>
      <c r="AG17" s="55">
        <v>0</v>
      </c>
      <c r="AH17" s="55">
        <v>0</v>
      </c>
      <c r="AI17" s="55">
        <v>0</v>
      </c>
      <c r="AJ17" s="55">
        <v>0</v>
      </c>
      <c r="AK17" s="55">
        <v>0</v>
      </c>
      <c r="AL17" s="55">
        <v>0</v>
      </c>
      <c r="AM17" s="55">
        <v>0</v>
      </c>
      <c r="AN17" s="55">
        <v>0</v>
      </c>
      <c r="AO17" s="55">
        <v>0</v>
      </c>
      <c r="AP17" s="55">
        <v>0</v>
      </c>
      <c r="AQ17" s="55">
        <v>0</v>
      </c>
      <c r="AR17" s="55">
        <v>0</v>
      </c>
      <c r="AS17" s="55">
        <v>0</v>
      </c>
      <c r="AT17" s="55">
        <v>0</v>
      </c>
      <c r="AU17" s="55">
        <v>0</v>
      </c>
      <c r="AV17" s="55">
        <v>0</v>
      </c>
      <c r="AW17" s="55">
        <v>0</v>
      </c>
      <c r="AX17" s="55">
        <v>0</v>
      </c>
      <c r="AY17" s="55">
        <v>0</v>
      </c>
      <c r="AZ17" s="55">
        <v>0</v>
      </c>
      <c r="BA17" s="55">
        <v>0</v>
      </c>
      <c r="BB17" s="55">
        <v>0</v>
      </c>
      <c r="BC17" s="55">
        <v>0</v>
      </c>
      <c r="BD17" s="55">
        <v>0</v>
      </c>
      <c r="BE17" s="55">
        <v>0</v>
      </c>
      <c r="BF17" s="55">
        <v>0</v>
      </c>
      <c r="BG17" s="55">
        <v>0</v>
      </c>
      <c r="BH17" s="55">
        <v>0</v>
      </c>
      <c r="BI17" s="55">
        <v>0</v>
      </c>
      <c r="BJ17" s="55">
        <v>0</v>
      </c>
      <c r="BK17" s="55">
        <v>0</v>
      </c>
      <c r="BL17" s="55">
        <v>0</v>
      </c>
      <c r="BM17" s="55">
        <v>0</v>
      </c>
      <c r="BN17" s="55">
        <v>0</v>
      </c>
      <c r="BO17" s="55">
        <v>0</v>
      </c>
      <c r="BP17" s="55">
        <v>0</v>
      </c>
      <c r="BQ17" s="55">
        <v>0</v>
      </c>
      <c r="BR17" s="55">
        <v>0</v>
      </c>
      <c r="BS17" s="55">
        <v>0</v>
      </c>
      <c r="BT17" s="55">
        <v>0</v>
      </c>
      <c r="BU17" s="55">
        <v>0</v>
      </c>
      <c r="BV17" s="55">
        <v>0</v>
      </c>
      <c r="BW17" s="55">
        <v>0</v>
      </c>
      <c r="BX17" s="55">
        <v>0</v>
      </c>
      <c r="BY17" s="55">
        <v>0</v>
      </c>
      <c r="BZ17" s="55">
        <v>0</v>
      </c>
      <c r="CA17" s="55">
        <v>0</v>
      </c>
      <c r="CB17" s="55">
        <v>0</v>
      </c>
      <c r="CC17" s="55">
        <v>0</v>
      </c>
      <c r="CD17" s="55">
        <v>0</v>
      </c>
      <c r="CE17" s="55">
        <v>0</v>
      </c>
      <c r="CF17" s="55">
        <v>0</v>
      </c>
    </row>
    <row r="18" spans="1:84" ht="50" customHeight="1" x14ac:dyDescent="0.35">
      <c r="A18" s="3" t="s">
        <v>22</v>
      </c>
      <c r="B18" s="30" t="s">
        <v>27</v>
      </c>
      <c r="C18" s="54" t="s">
        <v>44</v>
      </c>
      <c r="D18" s="55">
        <v>0</v>
      </c>
      <c r="E18" s="55">
        <v>0</v>
      </c>
      <c r="F18" s="56">
        <v>0</v>
      </c>
      <c r="G18" s="56">
        <v>0</v>
      </c>
      <c r="H18" s="56">
        <v>0</v>
      </c>
      <c r="I18" s="56">
        <v>0</v>
      </c>
      <c r="J18" s="55">
        <f>I18/2</f>
        <v>0</v>
      </c>
      <c r="K18" s="55">
        <f>J18</f>
        <v>0</v>
      </c>
      <c r="L18" s="56">
        <v>0</v>
      </c>
      <c r="M18" s="56">
        <v>0</v>
      </c>
      <c r="N18" s="56">
        <v>0</v>
      </c>
      <c r="O18" s="56">
        <v>0</v>
      </c>
      <c r="P18" s="56">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56">
        <v>0</v>
      </c>
      <c r="AW18" s="56">
        <v>0</v>
      </c>
      <c r="AX18" s="56">
        <v>0</v>
      </c>
      <c r="AY18" s="56">
        <v>0</v>
      </c>
      <c r="AZ18" s="56">
        <v>0</v>
      </c>
      <c r="BA18" s="56">
        <v>0</v>
      </c>
      <c r="BB18" s="56">
        <v>0</v>
      </c>
      <c r="BC18" s="56">
        <v>0</v>
      </c>
      <c r="BD18" s="56">
        <v>0</v>
      </c>
      <c r="BE18" s="56">
        <v>0</v>
      </c>
      <c r="BF18" s="56">
        <v>0</v>
      </c>
      <c r="BG18" s="56">
        <v>0</v>
      </c>
      <c r="BH18" s="56">
        <v>0</v>
      </c>
      <c r="BI18" s="56">
        <v>0</v>
      </c>
      <c r="BJ18" s="56">
        <v>0</v>
      </c>
      <c r="BK18" s="56">
        <v>0</v>
      </c>
      <c r="BL18" s="56">
        <v>0</v>
      </c>
      <c r="BM18" s="56">
        <v>0</v>
      </c>
      <c r="BN18" s="56">
        <v>0</v>
      </c>
      <c r="BO18" s="56">
        <v>0</v>
      </c>
      <c r="BP18" s="56">
        <v>0</v>
      </c>
      <c r="BQ18" s="56">
        <v>0</v>
      </c>
      <c r="BR18" s="56">
        <v>0</v>
      </c>
      <c r="BS18" s="56">
        <v>0</v>
      </c>
      <c r="BT18" s="56">
        <v>0</v>
      </c>
      <c r="BU18" s="56">
        <v>0</v>
      </c>
      <c r="BV18" s="56">
        <v>0</v>
      </c>
      <c r="BW18" s="56">
        <v>0</v>
      </c>
      <c r="BX18" s="56">
        <v>0</v>
      </c>
      <c r="BY18" s="56">
        <v>0</v>
      </c>
      <c r="BZ18" s="56">
        <v>0</v>
      </c>
      <c r="CA18" s="56">
        <v>0</v>
      </c>
      <c r="CB18" s="56">
        <v>0</v>
      </c>
      <c r="CC18" s="56">
        <v>0</v>
      </c>
      <c r="CD18" s="56">
        <v>0</v>
      </c>
      <c r="CE18" s="56">
        <v>0</v>
      </c>
      <c r="CF18" s="56">
        <v>0</v>
      </c>
    </row>
    <row r="19" spans="1:84" ht="50" customHeight="1" x14ac:dyDescent="0.35">
      <c r="A19" s="3" t="s">
        <v>22</v>
      </c>
      <c r="B19" s="30" t="s">
        <v>28</v>
      </c>
      <c r="C19" s="54" t="s">
        <v>44</v>
      </c>
      <c r="D19" s="55">
        <v>0</v>
      </c>
      <c r="E19" s="55">
        <v>0</v>
      </c>
      <c r="F19" s="55">
        <v>100</v>
      </c>
      <c r="G19" s="55">
        <v>100</v>
      </c>
      <c r="H19" s="55">
        <v>100</v>
      </c>
      <c r="I19" s="55">
        <v>0</v>
      </c>
      <c r="J19" s="55">
        <v>0</v>
      </c>
      <c r="K19" s="55">
        <f>J19</f>
        <v>0</v>
      </c>
      <c r="L19" s="55">
        <v>0</v>
      </c>
      <c r="M19" s="55">
        <v>0</v>
      </c>
      <c r="N19" s="55">
        <v>0</v>
      </c>
      <c r="O19" s="55">
        <v>0</v>
      </c>
      <c r="P19" s="55">
        <v>0</v>
      </c>
      <c r="Q19" s="55">
        <v>0</v>
      </c>
      <c r="R19" s="55">
        <v>0</v>
      </c>
      <c r="S19" s="55">
        <v>0</v>
      </c>
      <c r="T19" s="55">
        <v>0</v>
      </c>
      <c r="U19" s="55">
        <v>0</v>
      </c>
      <c r="V19" s="55">
        <v>0</v>
      </c>
      <c r="W19" s="55">
        <v>0</v>
      </c>
      <c r="X19" s="55">
        <v>0</v>
      </c>
      <c r="Y19" s="55">
        <v>0</v>
      </c>
      <c r="Z19" s="55">
        <v>0</v>
      </c>
      <c r="AA19" s="55">
        <v>0</v>
      </c>
      <c r="AB19" s="55">
        <v>0</v>
      </c>
      <c r="AC19" s="55">
        <v>0</v>
      </c>
      <c r="AD19" s="55">
        <v>0</v>
      </c>
      <c r="AE19" s="55">
        <v>0</v>
      </c>
      <c r="AF19" s="55">
        <v>0</v>
      </c>
      <c r="AG19" s="55">
        <v>0</v>
      </c>
      <c r="AH19" s="55">
        <v>0</v>
      </c>
      <c r="AI19" s="55">
        <v>0</v>
      </c>
      <c r="AJ19" s="55">
        <v>0</v>
      </c>
      <c r="AK19" s="55">
        <v>0</v>
      </c>
      <c r="AL19" s="55">
        <v>0</v>
      </c>
      <c r="AM19" s="55">
        <v>0</v>
      </c>
      <c r="AN19" s="55">
        <v>0</v>
      </c>
      <c r="AO19" s="55">
        <v>0</v>
      </c>
      <c r="AP19" s="55">
        <v>0</v>
      </c>
      <c r="AQ19" s="55">
        <v>0</v>
      </c>
      <c r="AR19" s="55">
        <v>0</v>
      </c>
      <c r="AS19" s="55">
        <v>0</v>
      </c>
      <c r="AT19" s="55">
        <v>0</v>
      </c>
      <c r="AU19" s="55">
        <v>0</v>
      </c>
      <c r="AV19" s="55">
        <v>0</v>
      </c>
      <c r="AW19" s="55">
        <v>0</v>
      </c>
      <c r="AX19" s="55">
        <v>0</v>
      </c>
      <c r="AY19" s="55">
        <v>0</v>
      </c>
      <c r="AZ19" s="55">
        <v>0</v>
      </c>
      <c r="BA19" s="55">
        <v>0</v>
      </c>
      <c r="BB19" s="55">
        <v>0</v>
      </c>
      <c r="BC19" s="55">
        <v>0</v>
      </c>
      <c r="BD19" s="55">
        <v>0</v>
      </c>
      <c r="BE19" s="55">
        <v>0</v>
      </c>
      <c r="BF19" s="55">
        <v>0</v>
      </c>
      <c r="BG19" s="55">
        <v>0</v>
      </c>
      <c r="BH19" s="55">
        <v>0</v>
      </c>
      <c r="BI19" s="55">
        <v>0</v>
      </c>
      <c r="BJ19" s="55">
        <v>0</v>
      </c>
      <c r="BK19" s="55">
        <v>0</v>
      </c>
      <c r="BL19" s="55">
        <v>0</v>
      </c>
      <c r="BM19" s="55">
        <v>0</v>
      </c>
      <c r="BN19" s="55">
        <v>0</v>
      </c>
      <c r="BO19" s="55">
        <v>0</v>
      </c>
      <c r="BP19" s="55">
        <v>0</v>
      </c>
      <c r="BQ19" s="55">
        <v>0</v>
      </c>
      <c r="BR19" s="55">
        <v>0</v>
      </c>
      <c r="BS19" s="55">
        <v>0</v>
      </c>
      <c r="BT19" s="55">
        <v>0</v>
      </c>
      <c r="BU19" s="55">
        <v>0</v>
      </c>
      <c r="BV19" s="55">
        <v>0</v>
      </c>
      <c r="BW19" s="55">
        <v>0</v>
      </c>
      <c r="BX19" s="55">
        <v>0</v>
      </c>
      <c r="BY19" s="55">
        <v>0</v>
      </c>
      <c r="BZ19" s="55">
        <v>0</v>
      </c>
      <c r="CA19" s="55">
        <v>0</v>
      </c>
      <c r="CB19" s="55">
        <v>0</v>
      </c>
      <c r="CC19" s="55">
        <v>0</v>
      </c>
      <c r="CD19" s="55">
        <v>0</v>
      </c>
      <c r="CE19" s="55">
        <v>0</v>
      </c>
      <c r="CF19" s="55">
        <v>0</v>
      </c>
    </row>
    <row r="20" spans="1:84" ht="50" customHeight="1" x14ac:dyDescent="0.35">
      <c r="A20" s="3" t="s">
        <v>22</v>
      </c>
      <c r="B20" s="30" t="s">
        <v>29</v>
      </c>
      <c r="C20" s="54" t="s">
        <v>44</v>
      </c>
      <c r="D20" s="55">
        <v>0</v>
      </c>
      <c r="E20" s="55">
        <v>0</v>
      </c>
      <c r="F20" s="55">
        <v>800</v>
      </c>
      <c r="G20" s="55">
        <v>800</v>
      </c>
      <c r="H20" s="55">
        <v>800</v>
      </c>
      <c r="I20" s="55">
        <v>0</v>
      </c>
      <c r="J20" s="65">
        <v>0</v>
      </c>
      <c r="K20" s="65">
        <v>0</v>
      </c>
      <c r="L20" s="55">
        <v>0</v>
      </c>
      <c r="M20" s="55">
        <v>0</v>
      </c>
      <c r="N20" s="55">
        <v>0</v>
      </c>
      <c r="O20" s="55">
        <v>0</v>
      </c>
      <c r="P20" s="55">
        <v>0</v>
      </c>
      <c r="Q20" s="55">
        <v>0</v>
      </c>
      <c r="R20" s="55">
        <v>0</v>
      </c>
      <c r="S20" s="55">
        <v>0</v>
      </c>
      <c r="T20" s="55">
        <v>0</v>
      </c>
      <c r="U20" s="55">
        <v>0</v>
      </c>
      <c r="V20" s="55">
        <v>0</v>
      </c>
      <c r="W20" s="55">
        <v>0</v>
      </c>
      <c r="X20" s="55">
        <v>0</v>
      </c>
      <c r="Y20" s="65">
        <v>0</v>
      </c>
      <c r="Z20" s="65">
        <v>0</v>
      </c>
      <c r="AA20" s="55">
        <v>0</v>
      </c>
      <c r="AB20" s="55">
        <v>0</v>
      </c>
      <c r="AC20" s="55">
        <v>0</v>
      </c>
      <c r="AD20" s="55">
        <v>0</v>
      </c>
      <c r="AE20" s="55">
        <v>0</v>
      </c>
      <c r="AF20" s="55">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row>
    <row r="21" spans="1:84" ht="50" customHeight="1" x14ac:dyDescent="0.35">
      <c r="A21" s="2" t="s">
        <v>23</v>
      </c>
      <c r="B21" s="32" t="s">
        <v>30</v>
      </c>
      <c r="C21" s="52" t="s">
        <v>44</v>
      </c>
      <c r="D21" s="57">
        <v>0</v>
      </c>
      <c r="E21" s="57">
        <v>0</v>
      </c>
      <c r="F21" s="57">
        <v>0</v>
      </c>
      <c r="G21" s="57">
        <v>200</v>
      </c>
      <c r="H21" s="57">
        <v>200</v>
      </c>
      <c r="I21" s="57">
        <v>200</v>
      </c>
      <c r="J21" s="57">
        <v>200</v>
      </c>
      <c r="K21" s="57">
        <v>200</v>
      </c>
      <c r="L21" s="57">
        <v>200</v>
      </c>
      <c r="M21" s="57">
        <v>200</v>
      </c>
      <c r="N21" s="57">
        <v>200</v>
      </c>
      <c r="O21" s="57">
        <v>200</v>
      </c>
      <c r="P21" s="57">
        <v>200</v>
      </c>
      <c r="Q21" s="57">
        <v>200</v>
      </c>
      <c r="R21" s="57">
        <v>200</v>
      </c>
      <c r="S21" s="57">
        <v>200</v>
      </c>
      <c r="T21" s="57">
        <v>200</v>
      </c>
      <c r="U21" s="57">
        <v>200</v>
      </c>
      <c r="V21" s="57">
        <v>200</v>
      </c>
      <c r="W21" s="57">
        <v>0</v>
      </c>
      <c r="X21" s="57">
        <v>0</v>
      </c>
      <c r="Y21" s="55">
        <v>0</v>
      </c>
      <c r="Z21" s="55">
        <v>0</v>
      </c>
      <c r="AA21" s="57">
        <v>0</v>
      </c>
      <c r="AB21" s="57">
        <v>0</v>
      </c>
      <c r="AC21" s="57">
        <v>0</v>
      </c>
      <c r="AD21" s="57">
        <v>0</v>
      </c>
      <c r="AE21" s="57">
        <v>0</v>
      </c>
      <c r="AF21" s="57">
        <v>0</v>
      </c>
      <c r="AG21" s="57">
        <v>0</v>
      </c>
      <c r="AH21" s="57">
        <v>0</v>
      </c>
      <c r="AI21" s="57">
        <v>0</v>
      </c>
      <c r="AJ21" s="57">
        <v>0</v>
      </c>
      <c r="AK21" s="57">
        <v>0</v>
      </c>
      <c r="AL21" s="57">
        <v>0</v>
      </c>
      <c r="AM21" s="57">
        <v>0</v>
      </c>
      <c r="AN21" s="57">
        <v>0</v>
      </c>
      <c r="AO21" s="57">
        <v>0</v>
      </c>
      <c r="AP21" s="57">
        <v>0</v>
      </c>
      <c r="AQ21" s="57">
        <v>0</v>
      </c>
      <c r="AR21" s="57">
        <v>0</v>
      </c>
      <c r="AS21" s="57">
        <v>0</v>
      </c>
      <c r="AT21" s="57">
        <v>0</v>
      </c>
      <c r="AU21" s="57">
        <v>0</v>
      </c>
      <c r="AV21" s="57">
        <v>0</v>
      </c>
      <c r="AW21" s="57">
        <v>0</v>
      </c>
      <c r="AX21" s="57">
        <v>0</v>
      </c>
      <c r="AY21" s="57">
        <v>0</v>
      </c>
      <c r="AZ21" s="57">
        <v>0</v>
      </c>
      <c r="BA21" s="57">
        <v>0</v>
      </c>
      <c r="BB21" s="57">
        <v>0</v>
      </c>
      <c r="BC21" s="57">
        <v>0</v>
      </c>
      <c r="BD21" s="57">
        <v>0</v>
      </c>
      <c r="BE21" s="57">
        <v>0</v>
      </c>
      <c r="BF21" s="57">
        <v>0</v>
      </c>
      <c r="BG21" s="57">
        <v>0</v>
      </c>
      <c r="BH21" s="57">
        <v>0</v>
      </c>
      <c r="BI21" s="57">
        <v>0</v>
      </c>
      <c r="BJ21" s="57">
        <v>0</v>
      </c>
      <c r="BK21" s="57">
        <v>0</v>
      </c>
      <c r="BL21" s="57">
        <v>0</v>
      </c>
      <c r="BM21" s="57">
        <v>0</v>
      </c>
      <c r="BN21" s="57">
        <v>0</v>
      </c>
      <c r="BO21" s="57">
        <v>0</v>
      </c>
      <c r="BP21" s="57">
        <v>0</v>
      </c>
      <c r="BQ21" s="57">
        <v>0</v>
      </c>
      <c r="BR21" s="57">
        <v>0</v>
      </c>
      <c r="BS21" s="57">
        <v>0</v>
      </c>
      <c r="BT21" s="57">
        <v>0</v>
      </c>
      <c r="BU21" s="57">
        <v>0</v>
      </c>
      <c r="BV21" s="57">
        <v>0</v>
      </c>
      <c r="BW21" s="57">
        <v>0</v>
      </c>
      <c r="BX21" s="57">
        <v>0</v>
      </c>
      <c r="BY21" s="57">
        <v>0</v>
      </c>
      <c r="BZ21" s="57">
        <v>0</v>
      </c>
      <c r="CA21" s="57">
        <v>0</v>
      </c>
      <c r="CB21" s="57">
        <v>0</v>
      </c>
      <c r="CC21" s="57">
        <v>0</v>
      </c>
      <c r="CD21" s="57">
        <v>0</v>
      </c>
      <c r="CE21" s="57">
        <v>0</v>
      </c>
      <c r="CF21" s="57">
        <v>0</v>
      </c>
    </row>
    <row r="22" spans="1:84" ht="50" customHeight="1" x14ac:dyDescent="0.35">
      <c r="A22" s="3" t="s">
        <v>23</v>
      </c>
      <c r="B22" s="30" t="s">
        <v>31</v>
      </c>
      <c r="C22" s="54" t="s">
        <v>44</v>
      </c>
      <c r="D22" s="56">
        <v>0</v>
      </c>
      <c r="E22" s="56">
        <v>0</v>
      </c>
      <c r="F22" s="56">
        <v>0</v>
      </c>
      <c r="G22" s="56">
        <v>10</v>
      </c>
      <c r="H22" s="56">
        <v>10</v>
      </c>
      <c r="I22" s="56">
        <v>10</v>
      </c>
      <c r="J22" s="56">
        <v>10</v>
      </c>
      <c r="K22" s="56">
        <v>10</v>
      </c>
      <c r="L22" s="56">
        <v>10</v>
      </c>
      <c r="M22" s="56">
        <v>10</v>
      </c>
      <c r="N22" s="56">
        <v>10</v>
      </c>
      <c r="O22" s="56">
        <v>10</v>
      </c>
      <c r="P22" s="56">
        <v>10</v>
      </c>
      <c r="Q22" s="56">
        <v>10</v>
      </c>
      <c r="R22" s="56">
        <v>10</v>
      </c>
      <c r="S22" s="56">
        <v>10</v>
      </c>
      <c r="T22" s="56">
        <v>10</v>
      </c>
      <c r="U22" s="56">
        <v>10</v>
      </c>
      <c r="V22" s="56">
        <v>10</v>
      </c>
      <c r="W22" s="56">
        <v>0</v>
      </c>
      <c r="X22" s="56">
        <v>0</v>
      </c>
      <c r="Y22" s="55">
        <v>0</v>
      </c>
      <c r="Z22" s="55">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56">
        <v>0</v>
      </c>
      <c r="AY22" s="56">
        <v>0</v>
      </c>
      <c r="AZ22" s="56">
        <v>0</v>
      </c>
      <c r="BA22" s="56">
        <v>0</v>
      </c>
      <c r="BB22" s="56">
        <v>0</v>
      </c>
      <c r="BC22" s="56">
        <v>0</v>
      </c>
      <c r="BD22" s="56">
        <v>0</v>
      </c>
      <c r="BE22" s="56">
        <v>0</v>
      </c>
      <c r="BF22" s="56">
        <v>0</v>
      </c>
      <c r="BG22" s="56">
        <v>0</v>
      </c>
      <c r="BH22" s="56">
        <v>0</v>
      </c>
      <c r="BI22" s="56">
        <v>0</v>
      </c>
      <c r="BJ22" s="56">
        <v>0</v>
      </c>
      <c r="BK22" s="56">
        <v>0</v>
      </c>
      <c r="BL22" s="56">
        <v>0</v>
      </c>
      <c r="BM22" s="56">
        <v>0</v>
      </c>
      <c r="BN22" s="56">
        <v>0</v>
      </c>
      <c r="BO22" s="56">
        <v>0</v>
      </c>
      <c r="BP22" s="56">
        <v>0</v>
      </c>
      <c r="BQ22" s="56">
        <v>0</v>
      </c>
      <c r="BR22" s="56">
        <v>0</v>
      </c>
      <c r="BS22" s="56">
        <v>0</v>
      </c>
      <c r="BT22" s="56">
        <v>0</v>
      </c>
      <c r="BU22" s="56">
        <v>0</v>
      </c>
      <c r="BV22" s="56">
        <v>0</v>
      </c>
      <c r="BW22" s="56">
        <v>0</v>
      </c>
      <c r="BX22" s="56">
        <v>0</v>
      </c>
      <c r="BY22" s="56">
        <v>0</v>
      </c>
      <c r="BZ22" s="56">
        <v>0</v>
      </c>
      <c r="CA22" s="56">
        <v>0</v>
      </c>
      <c r="CB22" s="56">
        <v>0</v>
      </c>
      <c r="CC22" s="56">
        <v>0</v>
      </c>
      <c r="CD22" s="56">
        <v>0</v>
      </c>
      <c r="CE22" s="56">
        <v>0</v>
      </c>
      <c r="CF22" s="56">
        <v>0</v>
      </c>
    </row>
    <row r="23" spans="1:84" ht="50" customHeight="1" x14ac:dyDescent="0.35">
      <c r="A23" s="3" t="s">
        <v>23</v>
      </c>
      <c r="B23" s="30" t="s">
        <v>32</v>
      </c>
      <c r="C23" s="54" t="s">
        <v>44</v>
      </c>
      <c r="D23" s="56">
        <v>0</v>
      </c>
      <c r="E23" s="56">
        <v>0</v>
      </c>
      <c r="F23" s="56">
        <v>0</v>
      </c>
      <c r="G23" s="56">
        <v>0</v>
      </c>
      <c r="H23" s="56">
        <v>0</v>
      </c>
      <c r="I23" s="56">
        <v>50</v>
      </c>
      <c r="J23" s="56">
        <v>0</v>
      </c>
      <c r="K23" s="56">
        <v>0</v>
      </c>
      <c r="L23" s="56">
        <v>50</v>
      </c>
      <c r="M23" s="56">
        <v>0</v>
      </c>
      <c r="N23" s="56">
        <v>0</v>
      </c>
      <c r="O23" s="56">
        <v>50</v>
      </c>
      <c r="P23" s="56">
        <v>0</v>
      </c>
      <c r="Q23" s="56">
        <v>0</v>
      </c>
      <c r="R23" s="56">
        <v>0</v>
      </c>
      <c r="S23" s="56">
        <v>0</v>
      </c>
      <c r="T23" s="56">
        <v>50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56">
        <v>0</v>
      </c>
      <c r="AW23" s="56">
        <v>0</v>
      </c>
      <c r="AX23" s="56">
        <v>0</v>
      </c>
      <c r="AY23" s="56">
        <v>0</v>
      </c>
      <c r="AZ23" s="56">
        <v>0</v>
      </c>
      <c r="BA23" s="56">
        <v>0</v>
      </c>
      <c r="BB23" s="56">
        <v>0</v>
      </c>
      <c r="BC23" s="56">
        <v>0</v>
      </c>
      <c r="BD23" s="56">
        <v>0</v>
      </c>
      <c r="BE23" s="56">
        <v>0</v>
      </c>
      <c r="BF23" s="56">
        <v>0</v>
      </c>
      <c r="BG23" s="56">
        <v>0</v>
      </c>
      <c r="BH23" s="56">
        <v>0</v>
      </c>
      <c r="BI23" s="56">
        <v>0</v>
      </c>
      <c r="BJ23" s="56">
        <v>0</v>
      </c>
      <c r="BK23" s="56">
        <v>0</v>
      </c>
      <c r="BL23" s="56">
        <v>0</v>
      </c>
      <c r="BM23" s="56">
        <v>0</v>
      </c>
      <c r="BN23" s="56">
        <v>0</v>
      </c>
      <c r="BO23" s="56">
        <v>0</v>
      </c>
      <c r="BP23" s="56">
        <v>0</v>
      </c>
      <c r="BQ23" s="56">
        <v>0</v>
      </c>
      <c r="BR23" s="56">
        <v>0</v>
      </c>
      <c r="BS23" s="56">
        <v>0</v>
      </c>
      <c r="BT23" s="56">
        <v>0</v>
      </c>
      <c r="BU23" s="56">
        <v>0</v>
      </c>
      <c r="BV23" s="56">
        <v>0</v>
      </c>
      <c r="BW23" s="56">
        <v>0</v>
      </c>
      <c r="BX23" s="56">
        <v>0</v>
      </c>
      <c r="BY23" s="56">
        <v>0</v>
      </c>
      <c r="BZ23" s="56">
        <v>0</v>
      </c>
      <c r="CA23" s="56">
        <v>0</v>
      </c>
      <c r="CB23" s="56">
        <v>0</v>
      </c>
      <c r="CC23" s="56">
        <v>0</v>
      </c>
      <c r="CD23" s="56">
        <v>0</v>
      </c>
      <c r="CE23" s="56">
        <v>0</v>
      </c>
      <c r="CF23" s="56">
        <v>0</v>
      </c>
    </row>
    <row r="24" spans="1:84" ht="50" customHeight="1" x14ac:dyDescent="0.35">
      <c r="A24" s="3" t="s">
        <v>23</v>
      </c>
      <c r="B24" s="30" t="s">
        <v>33</v>
      </c>
      <c r="C24" s="54" t="s">
        <v>44</v>
      </c>
      <c r="D24" s="56">
        <v>0</v>
      </c>
      <c r="E24" s="56">
        <v>0</v>
      </c>
      <c r="F24" s="56">
        <v>0</v>
      </c>
      <c r="G24" s="56">
        <v>0</v>
      </c>
      <c r="H24" s="56">
        <v>0</v>
      </c>
      <c r="I24" s="56">
        <v>0</v>
      </c>
      <c r="J24" s="56">
        <v>0</v>
      </c>
      <c r="K24" s="56">
        <v>0</v>
      </c>
      <c r="L24" s="56">
        <v>0</v>
      </c>
      <c r="M24" s="56">
        <v>0</v>
      </c>
      <c r="N24" s="56">
        <v>0</v>
      </c>
      <c r="O24" s="56">
        <v>0</v>
      </c>
      <c r="P24" s="56">
        <v>0</v>
      </c>
      <c r="Q24" s="56">
        <v>0</v>
      </c>
      <c r="R24" s="56">
        <v>1000</v>
      </c>
      <c r="S24" s="56">
        <v>0</v>
      </c>
      <c r="T24" s="56">
        <v>0</v>
      </c>
      <c r="U24" s="56">
        <v>0</v>
      </c>
      <c r="V24" s="56">
        <v>0</v>
      </c>
      <c r="W24" s="56">
        <v>0</v>
      </c>
      <c r="X24" s="56">
        <v>0</v>
      </c>
      <c r="Y24" s="55">
        <v>0</v>
      </c>
      <c r="Z24" s="55">
        <f>Y24</f>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56">
        <v>0</v>
      </c>
      <c r="AX24" s="56">
        <v>0</v>
      </c>
      <c r="AY24" s="56">
        <v>0</v>
      </c>
      <c r="AZ24" s="56">
        <v>0</v>
      </c>
      <c r="BA24" s="56">
        <v>0</v>
      </c>
      <c r="BB24" s="56">
        <v>0</v>
      </c>
      <c r="BC24" s="56">
        <v>0</v>
      </c>
      <c r="BD24" s="56">
        <v>0</v>
      </c>
      <c r="BE24" s="56">
        <v>0</v>
      </c>
      <c r="BF24" s="56">
        <v>0</v>
      </c>
      <c r="BG24" s="56">
        <v>0</v>
      </c>
      <c r="BH24" s="56">
        <v>0</v>
      </c>
      <c r="BI24" s="56">
        <v>0</v>
      </c>
      <c r="BJ24" s="56">
        <v>0</v>
      </c>
      <c r="BK24" s="56">
        <v>0</v>
      </c>
      <c r="BL24" s="56">
        <v>0</v>
      </c>
      <c r="BM24" s="56">
        <v>0</v>
      </c>
      <c r="BN24" s="56">
        <v>0</v>
      </c>
      <c r="BO24" s="56">
        <v>0</v>
      </c>
      <c r="BP24" s="56">
        <v>0</v>
      </c>
      <c r="BQ24" s="56">
        <v>0</v>
      </c>
      <c r="BR24" s="56">
        <v>0</v>
      </c>
      <c r="BS24" s="56">
        <v>0</v>
      </c>
      <c r="BT24" s="56">
        <v>0</v>
      </c>
      <c r="BU24" s="56">
        <v>0</v>
      </c>
      <c r="BV24" s="56">
        <v>0</v>
      </c>
      <c r="BW24" s="56">
        <v>0</v>
      </c>
      <c r="BX24" s="56">
        <v>0</v>
      </c>
      <c r="BY24" s="56">
        <v>0</v>
      </c>
      <c r="BZ24" s="56">
        <v>0</v>
      </c>
      <c r="CA24" s="56">
        <v>0</v>
      </c>
      <c r="CB24" s="56">
        <v>0</v>
      </c>
      <c r="CC24" s="56">
        <v>0</v>
      </c>
      <c r="CD24" s="56">
        <v>0</v>
      </c>
      <c r="CE24" s="56">
        <v>0</v>
      </c>
      <c r="CF24" s="56">
        <v>0</v>
      </c>
    </row>
    <row r="25" spans="1:84" ht="50" customHeight="1" x14ac:dyDescent="0.35">
      <c r="A25" s="4" t="s">
        <v>23</v>
      </c>
      <c r="B25" s="31" t="s">
        <v>34</v>
      </c>
      <c r="C25" s="58" t="s">
        <v>47</v>
      </c>
      <c r="D25" s="59">
        <v>0</v>
      </c>
      <c r="E25" s="59">
        <v>0</v>
      </c>
      <c r="F25" s="59">
        <v>0</v>
      </c>
      <c r="G25" s="59">
        <v>0</v>
      </c>
      <c r="H25" s="59">
        <v>0</v>
      </c>
      <c r="I25" s="59">
        <v>0</v>
      </c>
      <c r="J25" s="59">
        <v>0</v>
      </c>
      <c r="K25" s="59">
        <v>0</v>
      </c>
      <c r="L25" s="59">
        <v>0</v>
      </c>
      <c r="M25" s="59">
        <v>0</v>
      </c>
      <c r="N25" s="59">
        <v>0</v>
      </c>
      <c r="O25" s="59">
        <v>0</v>
      </c>
      <c r="P25" s="59">
        <v>0</v>
      </c>
      <c r="Q25" s="59">
        <v>0</v>
      </c>
      <c r="R25" s="59">
        <v>0</v>
      </c>
      <c r="S25" s="59">
        <v>0</v>
      </c>
      <c r="T25" s="59">
        <v>0</v>
      </c>
      <c r="U25" s="59">
        <v>0</v>
      </c>
      <c r="V25" s="59">
        <v>0</v>
      </c>
      <c r="W25" s="59">
        <v>0</v>
      </c>
      <c r="X25" s="59">
        <v>0</v>
      </c>
      <c r="Y25" s="65">
        <v>0</v>
      </c>
      <c r="Z25" s="65">
        <v>0</v>
      </c>
      <c r="AA25" s="59">
        <v>0</v>
      </c>
      <c r="AB25" s="59">
        <v>0</v>
      </c>
      <c r="AC25" s="59">
        <v>0</v>
      </c>
      <c r="AD25" s="59">
        <v>0</v>
      </c>
      <c r="AE25" s="59">
        <v>0</v>
      </c>
      <c r="AF25" s="59">
        <v>0</v>
      </c>
      <c r="AG25" s="59">
        <v>0</v>
      </c>
      <c r="AH25" s="59">
        <v>0</v>
      </c>
      <c r="AI25" s="59">
        <v>0</v>
      </c>
      <c r="AJ25" s="59">
        <v>0</v>
      </c>
      <c r="AK25" s="59">
        <v>0</v>
      </c>
      <c r="AL25" s="59">
        <v>0</v>
      </c>
      <c r="AM25" s="59">
        <v>0</v>
      </c>
      <c r="AN25" s="59">
        <v>0</v>
      </c>
      <c r="AO25" s="59">
        <v>0</v>
      </c>
      <c r="AP25" s="59">
        <v>0</v>
      </c>
      <c r="AQ25" s="59">
        <v>0</v>
      </c>
      <c r="AR25" s="59">
        <v>0</v>
      </c>
      <c r="AS25" s="59">
        <v>0</v>
      </c>
      <c r="AT25" s="59">
        <v>0</v>
      </c>
      <c r="AU25" s="59">
        <v>0</v>
      </c>
      <c r="AV25" s="59">
        <v>0</v>
      </c>
      <c r="AW25" s="59">
        <v>0</v>
      </c>
      <c r="AX25" s="59">
        <v>0</v>
      </c>
      <c r="AY25" s="59">
        <v>0</v>
      </c>
      <c r="AZ25" s="59">
        <v>0</v>
      </c>
      <c r="BA25" s="59">
        <v>0</v>
      </c>
      <c r="BB25" s="59">
        <v>0</v>
      </c>
      <c r="BC25" s="59">
        <v>0</v>
      </c>
      <c r="BD25" s="59">
        <v>0</v>
      </c>
      <c r="BE25" s="59">
        <v>0</v>
      </c>
      <c r="BF25" s="59">
        <v>0</v>
      </c>
      <c r="BG25" s="59">
        <v>0</v>
      </c>
      <c r="BH25" s="59">
        <v>0</v>
      </c>
      <c r="BI25" s="59">
        <v>0</v>
      </c>
      <c r="BJ25" s="59">
        <v>0</v>
      </c>
      <c r="BK25" s="59">
        <v>0</v>
      </c>
      <c r="BL25" s="59">
        <v>0</v>
      </c>
      <c r="BM25" s="59">
        <v>0</v>
      </c>
      <c r="BN25" s="59">
        <v>0</v>
      </c>
      <c r="BO25" s="59">
        <v>0</v>
      </c>
      <c r="BP25" s="59">
        <v>0</v>
      </c>
      <c r="BQ25" s="59">
        <v>0</v>
      </c>
      <c r="BR25" s="59">
        <v>0</v>
      </c>
      <c r="BS25" s="59">
        <v>0</v>
      </c>
      <c r="BT25" s="59">
        <v>0</v>
      </c>
      <c r="BU25" s="59">
        <v>0</v>
      </c>
      <c r="BV25" s="59">
        <v>0</v>
      </c>
      <c r="BW25" s="59">
        <v>0</v>
      </c>
      <c r="BX25" s="59">
        <v>0</v>
      </c>
      <c r="BY25" s="59">
        <v>0</v>
      </c>
      <c r="BZ25" s="59">
        <v>0</v>
      </c>
      <c r="CA25" s="59">
        <v>0</v>
      </c>
      <c r="CB25" s="59">
        <v>0</v>
      </c>
      <c r="CC25" s="59">
        <v>0</v>
      </c>
      <c r="CD25" s="59">
        <v>0</v>
      </c>
      <c r="CE25" s="59">
        <v>0</v>
      </c>
      <c r="CF25" s="59">
        <v>0</v>
      </c>
    </row>
    <row r="26" spans="1:84" ht="50" customHeight="1" x14ac:dyDescent="0.35">
      <c r="A26" s="3" t="s">
        <v>24</v>
      </c>
      <c r="B26" s="30" t="s">
        <v>35</v>
      </c>
      <c r="C26" s="54" t="s">
        <v>44</v>
      </c>
      <c r="D26" s="56">
        <v>0</v>
      </c>
      <c r="E26" s="56">
        <v>0</v>
      </c>
      <c r="F26" s="56">
        <v>0</v>
      </c>
      <c r="G26" s="56">
        <v>0</v>
      </c>
      <c r="H26" s="56">
        <v>0</v>
      </c>
      <c r="I26" s="56">
        <v>0</v>
      </c>
      <c r="J26" s="56">
        <v>0</v>
      </c>
      <c r="K26" s="56">
        <v>0</v>
      </c>
      <c r="L26" s="56">
        <v>0</v>
      </c>
      <c r="M26" s="56">
        <v>0</v>
      </c>
      <c r="N26" s="56">
        <v>0</v>
      </c>
      <c r="O26" s="56">
        <v>0</v>
      </c>
      <c r="P26" s="56">
        <v>0</v>
      </c>
      <c r="Q26" s="56">
        <v>0</v>
      </c>
      <c r="R26" s="56">
        <v>0</v>
      </c>
      <c r="S26" s="56">
        <v>0</v>
      </c>
      <c r="T26" s="56">
        <v>0</v>
      </c>
      <c r="U26" s="56">
        <v>0</v>
      </c>
      <c r="V26" s="56">
        <v>0</v>
      </c>
      <c r="W26" s="56">
        <v>0</v>
      </c>
      <c r="X26" s="56">
        <v>500</v>
      </c>
      <c r="Y26" s="56">
        <v>500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56">
        <v>0</v>
      </c>
      <c r="AX26" s="56">
        <v>0</v>
      </c>
      <c r="AY26" s="56">
        <v>0</v>
      </c>
      <c r="AZ26" s="56">
        <v>0</v>
      </c>
      <c r="BA26" s="56">
        <v>0</v>
      </c>
      <c r="BB26" s="56">
        <v>0</v>
      </c>
      <c r="BC26" s="56">
        <v>0</v>
      </c>
      <c r="BD26" s="56">
        <v>0</v>
      </c>
      <c r="BE26" s="56">
        <v>0</v>
      </c>
      <c r="BF26" s="56">
        <v>0</v>
      </c>
      <c r="BG26" s="56">
        <v>0</v>
      </c>
      <c r="BH26" s="56">
        <v>0</v>
      </c>
      <c r="BI26" s="56">
        <v>0</v>
      </c>
      <c r="BJ26" s="56">
        <v>0</v>
      </c>
      <c r="BK26" s="56">
        <v>0</v>
      </c>
      <c r="BL26" s="56">
        <v>0</v>
      </c>
      <c r="BM26" s="56">
        <v>0</v>
      </c>
      <c r="BN26" s="56">
        <v>0</v>
      </c>
      <c r="BO26" s="56">
        <v>0</v>
      </c>
      <c r="BP26" s="56">
        <v>0</v>
      </c>
      <c r="BQ26" s="56">
        <v>0</v>
      </c>
      <c r="BR26" s="56">
        <v>0</v>
      </c>
      <c r="BS26" s="56">
        <v>0</v>
      </c>
      <c r="BT26" s="56">
        <v>0</v>
      </c>
      <c r="BU26" s="56">
        <v>0</v>
      </c>
      <c r="BV26" s="56">
        <v>0</v>
      </c>
      <c r="BW26" s="56">
        <v>0</v>
      </c>
      <c r="BX26" s="56">
        <v>0</v>
      </c>
      <c r="BY26" s="56">
        <v>0</v>
      </c>
      <c r="BZ26" s="56">
        <v>0</v>
      </c>
      <c r="CA26" s="56">
        <v>0</v>
      </c>
      <c r="CB26" s="56">
        <v>0</v>
      </c>
      <c r="CC26" s="56">
        <v>0</v>
      </c>
      <c r="CD26" s="56">
        <v>0</v>
      </c>
      <c r="CE26" s="56">
        <v>0</v>
      </c>
      <c r="CF26" s="56">
        <v>0</v>
      </c>
    </row>
    <row r="27" spans="1:84" ht="50" customHeight="1" x14ac:dyDescent="0.35">
      <c r="A27" s="3" t="s">
        <v>24</v>
      </c>
      <c r="B27" s="30" t="s">
        <v>26</v>
      </c>
      <c r="C27" s="54" t="s">
        <v>44</v>
      </c>
      <c r="D27" s="56">
        <v>0</v>
      </c>
      <c r="E27" s="56">
        <v>0</v>
      </c>
      <c r="F27" s="56">
        <v>0</v>
      </c>
      <c r="G27" s="56">
        <v>0</v>
      </c>
      <c r="H27" s="56">
        <v>0</v>
      </c>
      <c r="I27" s="56">
        <v>0</v>
      </c>
      <c r="J27" s="56">
        <v>0</v>
      </c>
      <c r="K27" s="56">
        <v>0</v>
      </c>
      <c r="L27" s="56">
        <v>0</v>
      </c>
      <c r="M27" s="56">
        <v>0</v>
      </c>
      <c r="N27" s="56">
        <v>0</v>
      </c>
      <c r="O27" s="56">
        <v>0</v>
      </c>
      <c r="P27" s="56">
        <v>0</v>
      </c>
      <c r="Q27" s="56">
        <v>0</v>
      </c>
      <c r="R27" s="56">
        <v>0</v>
      </c>
      <c r="S27" s="56">
        <v>0</v>
      </c>
      <c r="T27" s="56">
        <v>0</v>
      </c>
      <c r="U27" s="56">
        <v>0</v>
      </c>
      <c r="V27" s="56">
        <v>0</v>
      </c>
      <c r="W27" s="56">
        <v>0</v>
      </c>
      <c r="X27" s="56">
        <v>100</v>
      </c>
      <c r="Y27" s="56">
        <v>100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56">
        <v>0</v>
      </c>
      <c r="AY27" s="56">
        <v>0</v>
      </c>
      <c r="AZ27" s="56">
        <v>0</v>
      </c>
      <c r="BA27" s="56">
        <v>0</v>
      </c>
      <c r="BB27" s="56">
        <v>0</v>
      </c>
      <c r="BC27" s="56">
        <v>0</v>
      </c>
      <c r="BD27" s="56">
        <v>0</v>
      </c>
      <c r="BE27" s="56">
        <v>0</v>
      </c>
      <c r="BF27" s="56">
        <v>0</v>
      </c>
      <c r="BG27" s="56">
        <v>0</v>
      </c>
      <c r="BH27" s="56">
        <v>0</v>
      </c>
      <c r="BI27" s="56">
        <v>0</v>
      </c>
      <c r="BJ27" s="56">
        <v>0</v>
      </c>
      <c r="BK27" s="56">
        <v>0</v>
      </c>
      <c r="BL27" s="56">
        <v>0</v>
      </c>
      <c r="BM27" s="56">
        <v>0</v>
      </c>
      <c r="BN27" s="56">
        <v>0</v>
      </c>
      <c r="BO27" s="56">
        <v>0</v>
      </c>
      <c r="BP27" s="56">
        <v>0</v>
      </c>
      <c r="BQ27" s="56">
        <v>0</v>
      </c>
      <c r="BR27" s="56">
        <v>0</v>
      </c>
      <c r="BS27" s="56">
        <v>0</v>
      </c>
      <c r="BT27" s="56">
        <v>0</v>
      </c>
      <c r="BU27" s="56">
        <v>0</v>
      </c>
      <c r="BV27" s="56">
        <v>0</v>
      </c>
      <c r="BW27" s="56">
        <v>0</v>
      </c>
      <c r="BX27" s="56">
        <v>0</v>
      </c>
      <c r="BY27" s="56">
        <v>0</v>
      </c>
      <c r="BZ27" s="56">
        <v>0</v>
      </c>
      <c r="CA27" s="56">
        <v>0</v>
      </c>
      <c r="CB27" s="56">
        <v>0</v>
      </c>
      <c r="CC27" s="56">
        <v>0</v>
      </c>
      <c r="CD27" s="56">
        <v>0</v>
      </c>
      <c r="CE27" s="56">
        <v>0</v>
      </c>
      <c r="CF27" s="56">
        <v>0</v>
      </c>
    </row>
    <row r="28" spans="1:84" ht="50" customHeight="1" x14ac:dyDescent="0.35">
      <c r="A28" s="3" t="s">
        <v>24</v>
      </c>
      <c r="B28" s="30" t="s">
        <v>36</v>
      </c>
      <c r="C28" s="54" t="s">
        <v>44</v>
      </c>
      <c r="D28" s="56">
        <v>0</v>
      </c>
      <c r="E28" s="56">
        <v>0</v>
      </c>
      <c r="F28" s="56">
        <v>0</v>
      </c>
      <c r="G28" s="56">
        <v>0</v>
      </c>
      <c r="H28" s="56">
        <v>0</v>
      </c>
      <c r="I28" s="56">
        <v>0</v>
      </c>
      <c r="J28" s="56">
        <v>0</v>
      </c>
      <c r="K28" s="56">
        <v>0</v>
      </c>
      <c r="L28" s="56">
        <v>0</v>
      </c>
      <c r="M28" s="56">
        <v>0</v>
      </c>
      <c r="N28" s="56">
        <v>0</v>
      </c>
      <c r="O28" s="56">
        <v>0</v>
      </c>
      <c r="P28" s="56">
        <v>0</v>
      </c>
      <c r="Q28" s="56">
        <v>0</v>
      </c>
      <c r="R28" s="56">
        <v>0</v>
      </c>
      <c r="S28" s="56">
        <v>0</v>
      </c>
      <c r="T28" s="56">
        <v>0</v>
      </c>
      <c r="U28" s="56">
        <v>0</v>
      </c>
      <c r="V28" s="56">
        <v>0</v>
      </c>
      <c r="W28" s="56">
        <v>0</v>
      </c>
      <c r="X28" s="56">
        <v>0</v>
      </c>
      <c r="Y28" s="56">
        <v>20</v>
      </c>
      <c r="Z28" s="56">
        <v>20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56">
        <v>0</v>
      </c>
      <c r="AX28" s="56">
        <v>0</v>
      </c>
      <c r="AY28" s="56">
        <v>0</v>
      </c>
      <c r="AZ28" s="56">
        <v>0</v>
      </c>
      <c r="BA28" s="56">
        <v>0</v>
      </c>
      <c r="BB28" s="56">
        <v>0</v>
      </c>
      <c r="BC28" s="56">
        <v>0</v>
      </c>
      <c r="BD28" s="56">
        <v>0</v>
      </c>
      <c r="BE28" s="56">
        <v>0</v>
      </c>
      <c r="BF28" s="56">
        <v>0</v>
      </c>
      <c r="BG28" s="56">
        <v>0</v>
      </c>
      <c r="BH28" s="56">
        <v>0</v>
      </c>
      <c r="BI28" s="56">
        <v>0</v>
      </c>
      <c r="BJ28" s="56">
        <v>0</v>
      </c>
      <c r="BK28" s="56">
        <v>0</v>
      </c>
      <c r="BL28" s="56">
        <v>0</v>
      </c>
      <c r="BM28" s="56">
        <v>0</v>
      </c>
      <c r="BN28" s="56">
        <v>0</v>
      </c>
      <c r="BO28" s="56">
        <v>0</v>
      </c>
      <c r="BP28" s="56">
        <v>0</v>
      </c>
      <c r="BQ28" s="56">
        <v>0</v>
      </c>
      <c r="BR28" s="56">
        <v>0</v>
      </c>
      <c r="BS28" s="56">
        <v>0</v>
      </c>
      <c r="BT28" s="56">
        <v>0</v>
      </c>
      <c r="BU28" s="56">
        <v>0</v>
      </c>
      <c r="BV28" s="56">
        <v>0</v>
      </c>
      <c r="BW28" s="56">
        <v>0</v>
      </c>
      <c r="BX28" s="56">
        <v>0</v>
      </c>
      <c r="BY28" s="56">
        <v>0</v>
      </c>
      <c r="BZ28" s="56">
        <v>0</v>
      </c>
      <c r="CA28" s="56">
        <v>0</v>
      </c>
      <c r="CB28" s="56">
        <v>0</v>
      </c>
      <c r="CC28" s="56">
        <v>0</v>
      </c>
      <c r="CD28" s="56">
        <v>0</v>
      </c>
      <c r="CE28" s="56">
        <v>0</v>
      </c>
      <c r="CF28" s="56">
        <v>0</v>
      </c>
    </row>
    <row r="29" spans="1:84" ht="50" customHeight="1" x14ac:dyDescent="0.35">
      <c r="A29" s="4" t="s">
        <v>24</v>
      </c>
      <c r="B29" s="31" t="s">
        <v>37</v>
      </c>
      <c r="C29" s="58" t="s">
        <v>44</v>
      </c>
      <c r="D29" s="59">
        <v>0</v>
      </c>
      <c r="E29" s="59">
        <v>0</v>
      </c>
      <c r="F29" s="59">
        <v>0</v>
      </c>
      <c r="G29" s="59">
        <v>0</v>
      </c>
      <c r="H29" s="59">
        <v>0</v>
      </c>
      <c r="I29" s="59">
        <v>0</v>
      </c>
      <c r="J29" s="59">
        <v>0</v>
      </c>
      <c r="K29" s="59">
        <v>0</v>
      </c>
      <c r="L29" s="59">
        <v>0</v>
      </c>
      <c r="M29" s="59">
        <v>0</v>
      </c>
      <c r="N29" s="59">
        <v>0</v>
      </c>
      <c r="O29" s="59">
        <v>0</v>
      </c>
      <c r="P29" s="59">
        <v>0</v>
      </c>
      <c r="Q29" s="59">
        <v>0</v>
      </c>
      <c r="R29" s="59">
        <v>0</v>
      </c>
      <c r="S29" s="59">
        <v>0</v>
      </c>
      <c r="T29" s="59">
        <v>0</v>
      </c>
      <c r="U29" s="59">
        <v>0</v>
      </c>
      <c r="V29" s="59">
        <v>0</v>
      </c>
      <c r="W29" s="59">
        <v>0</v>
      </c>
      <c r="X29" s="59">
        <v>200</v>
      </c>
      <c r="Y29" s="59">
        <v>200</v>
      </c>
      <c r="Z29" s="59">
        <v>0</v>
      </c>
      <c r="AA29" s="59">
        <v>0</v>
      </c>
      <c r="AB29" s="59">
        <v>0</v>
      </c>
      <c r="AC29" s="59">
        <v>0</v>
      </c>
      <c r="AD29" s="59">
        <v>0</v>
      </c>
      <c r="AE29" s="59">
        <v>0</v>
      </c>
      <c r="AF29" s="59">
        <v>0</v>
      </c>
      <c r="AG29" s="59">
        <v>0</v>
      </c>
      <c r="AH29" s="59">
        <v>0</v>
      </c>
      <c r="AI29" s="59">
        <v>0</v>
      </c>
      <c r="AJ29" s="59">
        <v>0</v>
      </c>
      <c r="AK29" s="59">
        <v>0</v>
      </c>
      <c r="AL29" s="59">
        <v>0</v>
      </c>
      <c r="AM29" s="59">
        <v>0</v>
      </c>
      <c r="AN29" s="59">
        <v>0</v>
      </c>
      <c r="AO29" s="59">
        <v>0</v>
      </c>
      <c r="AP29" s="59">
        <v>0</v>
      </c>
      <c r="AQ29" s="59">
        <v>0</v>
      </c>
      <c r="AR29" s="59">
        <v>0</v>
      </c>
      <c r="AS29" s="59">
        <v>0</v>
      </c>
      <c r="AT29" s="59">
        <v>0</v>
      </c>
      <c r="AU29" s="59">
        <v>0</v>
      </c>
      <c r="AV29" s="59">
        <v>0</v>
      </c>
      <c r="AW29" s="59">
        <v>0</v>
      </c>
      <c r="AX29" s="59">
        <v>0</v>
      </c>
      <c r="AY29" s="59">
        <v>0</v>
      </c>
      <c r="AZ29" s="59">
        <v>0</v>
      </c>
      <c r="BA29" s="59">
        <v>0</v>
      </c>
      <c r="BB29" s="59">
        <v>0</v>
      </c>
      <c r="BC29" s="59">
        <v>0</v>
      </c>
      <c r="BD29" s="59">
        <v>0</v>
      </c>
      <c r="BE29" s="59">
        <v>0</v>
      </c>
      <c r="BF29" s="59">
        <v>0</v>
      </c>
      <c r="BG29" s="59">
        <v>0</v>
      </c>
      <c r="BH29" s="59">
        <v>0</v>
      </c>
      <c r="BI29" s="59">
        <v>0</v>
      </c>
      <c r="BJ29" s="59">
        <v>0</v>
      </c>
      <c r="BK29" s="59">
        <v>0</v>
      </c>
      <c r="BL29" s="59">
        <v>0</v>
      </c>
      <c r="BM29" s="59">
        <v>0</v>
      </c>
      <c r="BN29" s="59">
        <v>0</v>
      </c>
      <c r="BO29" s="59">
        <v>0</v>
      </c>
      <c r="BP29" s="59">
        <v>0</v>
      </c>
      <c r="BQ29" s="59">
        <v>0</v>
      </c>
      <c r="BR29" s="59">
        <v>0</v>
      </c>
      <c r="BS29" s="59">
        <v>0</v>
      </c>
      <c r="BT29" s="59">
        <v>0</v>
      </c>
      <c r="BU29" s="59">
        <v>0</v>
      </c>
      <c r="BV29" s="59">
        <v>0</v>
      </c>
      <c r="BW29" s="59">
        <v>0</v>
      </c>
      <c r="BX29" s="59">
        <v>0</v>
      </c>
      <c r="BY29" s="59">
        <v>0</v>
      </c>
      <c r="BZ29" s="59">
        <v>0</v>
      </c>
      <c r="CA29" s="59">
        <v>0</v>
      </c>
      <c r="CB29" s="59">
        <v>0</v>
      </c>
      <c r="CC29" s="59">
        <v>0</v>
      </c>
      <c r="CD29" s="59">
        <v>0</v>
      </c>
      <c r="CE29" s="59">
        <v>0</v>
      </c>
      <c r="CF29" s="59">
        <v>0</v>
      </c>
    </row>
    <row r="30" spans="1:84" ht="14.5" x14ac:dyDescent="0.35">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row>
    <row r="31" spans="1:84" s="44" customFormat="1" ht="15.75" customHeight="1" x14ac:dyDescent="0.35">
      <c r="A31" s="70" t="s">
        <v>75</v>
      </c>
      <c r="B31" s="70"/>
    </row>
    <row r="32" spans="1:84" s="9" customFormat="1" ht="15.75" customHeight="1" x14ac:dyDescent="0.35">
      <c r="A32" s="35" t="s">
        <v>20</v>
      </c>
      <c r="B32" s="35" t="s">
        <v>21</v>
      </c>
      <c r="C32" s="35" t="s">
        <v>45</v>
      </c>
      <c r="D32" s="35">
        <v>2020</v>
      </c>
      <c r="E32" s="35">
        <v>2021</v>
      </c>
      <c r="F32" s="35">
        <v>2022</v>
      </c>
      <c r="G32" s="35">
        <v>2023</v>
      </c>
      <c r="H32" s="35">
        <v>2024</v>
      </c>
      <c r="I32" s="35">
        <v>2025</v>
      </c>
      <c r="J32" s="35">
        <v>2026</v>
      </c>
      <c r="K32" s="35">
        <v>2027</v>
      </c>
      <c r="L32" s="35">
        <v>2028</v>
      </c>
      <c r="M32" s="35">
        <v>2029</v>
      </c>
      <c r="N32" s="35">
        <v>2030</v>
      </c>
      <c r="O32" s="35">
        <v>2031</v>
      </c>
      <c r="P32" s="35">
        <v>2032</v>
      </c>
      <c r="Q32" s="35">
        <v>2033</v>
      </c>
      <c r="R32" s="35">
        <v>2034</v>
      </c>
      <c r="S32" s="35">
        <v>2035</v>
      </c>
      <c r="T32" s="35">
        <v>2036</v>
      </c>
      <c r="U32" s="35">
        <v>2037</v>
      </c>
      <c r="V32" s="35">
        <v>2038</v>
      </c>
      <c r="W32" s="35">
        <v>2039</v>
      </c>
      <c r="X32" s="35">
        <v>2040</v>
      </c>
      <c r="Y32" s="35">
        <v>2041</v>
      </c>
      <c r="Z32" s="35">
        <v>2042</v>
      </c>
      <c r="AA32" s="35">
        <v>2043</v>
      </c>
      <c r="AB32" s="35">
        <v>2044</v>
      </c>
      <c r="AC32" s="35">
        <v>2045</v>
      </c>
      <c r="AD32" s="35">
        <v>2046</v>
      </c>
      <c r="AE32" s="35">
        <v>2047</v>
      </c>
      <c r="AF32" s="35">
        <v>2048</v>
      </c>
      <c r="AG32" s="35">
        <v>2049</v>
      </c>
      <c r="AH32" s="35">
        <v>2050</v>
      </c>
      <c r="AI32" s="35">
        <v>2051</v>
      </c>
      <c r="AJ32" s="35">
        <v>2052</v>
      </c>
      <c r="AK32" s="35">
        <v>2053</v>
      </c>
      <c r="AL32" s="35">
        <v>2054</v>
      </c>
      <c r="AM32" s="35">
        <v>2055</v>
      </c>
      <c r="AN32" s="35">
        <v>2056</v>
      </c>
      <c r="AO32" s="35">
        <v>2057</v>
      </c>
      <c r="AP32" s="35">
        <v>2058</v>
      </c>
      <c r="AQ32" s="35">
        <v>2059</v>
      </c>
      <c r="AR32" s="35">
        <v>2060</v>
      </c>
      <c r="AS32" s="35">
        <v>2061</v>
      </c>
      <c r="AT32" s="35">
        <v>2062</v>
      </c>
      <c r="AU32" s="35">
        <v>2063</v>
      </c>
      <c r="AV32" s="35">
        <v>2064</v>
      </c>
      <c r="AW32" s="35">
        <v>2065</v>
      </c>
      <c r="AX32" s="35">
        <v>2066</v>
      </c>
      <c r="AY32" s="35">
        <v>2067</v>
      </c>
      <c r="AZ32" s="35">
        <v>2068</v>
      </c>
      <c r="BA32" s="35">
        <v>2069</v>
      </c>
      <c r="BB32" s="35">
        <v>2070</v>
      </c>
      <c r="BC32" s="35">
        <v>2071</v>
      </c>
      <c r="BD32" s="35">
        <v>2072</v>
      </c>
      <c r="BE32" s="35">
        <v>2073</v>
      </c>
      <c r="BF32" s="35">
        <v>2074</v>
      </c>
      <c r="BG32" s="35">
        <v>2075</v>
      </c>
      <c r="BH32" s="35">
        <v>2076</v>
      </c>
      <c r="BI32" s="35">
        <v>2077</v>
      </c>
      <c r="BJ32" s="35">
        <v>2078</v>
      </c>
      <c r="BK32" s="35">
        <v>2079</v>
      </c>
      <c r="BL32" s="35">
        <v>2080</v>
      </c>
      <c r="BM32" s="35">
        <v>2081</v>
      </c>
      <c r="BN32" s="35">
        <v>2082</v>
      </c>
      <c r="BO32" s="35">
        <v>2083</v>
      </c>
      <c r="BP32" s="35">
        <v>2084</v>
      </c>
      <c r="BQ32" s="35">
        <v>2085</v>
      </c>
      <c r="BR32" s="35">
        <v>2086</v>
      </c>
      <c r="BS32" s="35">
        <v>2087</v>
      </c>
      <c r="BT32" s="35">
        <v>2088</v>
      </c>
      <c r="BU32" s="35">
        <v>2089</v>
      </c>
      <c r="BV32" s="35">
        <v>2090</v>
      </c>
      <c r="BW32" s="35">
        <v>2091</v>
      </c>
      <c r="BX32" s="35">
        <v>2092</v>
      </c>
      <c r="BY32" s="35">
        <v>2093</v>
      </c>
      <c r="BZ32" s="35">
        <v>2094</v>
      </c>
      <c r="CA32" s="35">
        <v>2095</v>
      </c>
      <c r="CB32" s="35">
        <v>2096</v>
      </c>
      <c r="CC32" s="35">
        <v>2097</v>
      </c>
      <c r="CD32" s="35">
        <v>2098</v>
      </c>
      <c r="CE32" s="35">
        <v>2099</v>
      </c>
      <c r="CF32" s="35">
        <v>2100</v>
      </c>
    </row>
    <row r="33" spans="1:84" s="44" customFormat="1" ht="50" customHeight="1" x14ac:dyDescent="0.35">
      <c r="A33" s="2" t="s">
        <v>22</v>
      </c>
      <c r="B33" s="28" t="s">
        <v>38</v>
      </c>
      <c r="C33" s="52" t="s">
        <v>47</v>
      </c>
      <c r="D33" s="53">
        <v>0</v>
      </c>
      <c r="E33" s="53">
        <v>0</v>
      </c>
      <c r="F33" s="53">
        <v>0</v>
      </c>
      <c r="G33" s="53">
        <v>0</v>
      </c>
      <c r="H33" s="53">
        <v>0</v>
      </c>
      <c r="I33" s="53">
        <v>0</v>
      </c>
      <c r="J33" s="53">
        <v>0</v>
      </c>
      <c r="K33" s="53">
        <v>0</v>
      </c>
      <c r="L33" s="53">
        <v>0</v>
      </c>
      <c r="M33" s="53">
        <v>0</v>
      </c>
      <c r="N33" s="53">
        <v>0</v>
      </c>
      <c r="O33" s="53">
        <v>0</v>
      </c>
      <c r="P33" s="53">
        <v>0</v>
      </c>
      <c r="Q33" s="53">
        <v>0</v>
      </c>
      <c r="R33" s="53">
        <v>0</v>
      </c>
      <c r="S33" s="53">
        <v>0</v>
      </c>
      <c r="T33" s="53">
        <v>0</v>
      </c>
      <c r="U33" s="53">
        <v>0</v>
      </c>
      <c r="V33" s="53">
        <v>0</v>
      </c>
      <c r="W33" s="53">
        <v>0</v>
      </c>
      <c r="X33" s="53">
        <v>0</v>
      </c>
      <c r="Y33" s="53">
        <v>0</v>
      </c>
      <c r="Z33" s="53">
        <v>0</v>
      </c>
      <c r="AA33" s="53">
        <v>0</v>
      </c>
      <c r="AB33" s="53">
        <v>0</v>
      </c>
      <c r="AC33" s="53">
        <v>0</v>
      </c>
      <c r="AD33" s="53">
        <v>0</v>
      </c>
      <c r="AE33" s="53">
        <v>0</v>
      </c>
      <c r="AF33" s="53">
        <v>0</v>
      </c>
      <c r="AG33" s="53">
        <v>0</v>
      </c>
      <c r="AH33" s="53">
        <v>0</v>
      </c>
      <c r="AI33" s="53">
        <v>0</v>
      </c>
      <c r="AJ33" s="53">
        <v>0</v>
      </c>
      <c r="AK33" s="53">
        <v>0</v>
      </c>
      <c r="AL33" s="53">
        <v>0</v>
      </c>
      <c r="AM33" s="53">
        <v>0</v>
      </c>
      <c r="AN33" s="53">
        <v>0</v>
      </c>
      <c r="AO33" s="53">
        <v>0</v>
      </c>
      <c r="AP33" s="53">
        <v>0</v>
      </c>
      <c r="AQ33" s="53">
        <v>0</v>
      </c>
      <c r="AR33" s="53">
        <v>0</v>
      </c>
      <c r="AS33" s="53">
        <v>0</v>
      </c>
      <c r="AT33" s="53">
        <v>0</v>
      </c>
      <c r="AU33" s="53">
        <v>0</v>
      </c>
      <c r="AV33" s="53">
        <v>0</v>
      </c>
      <c r="AW33" s="53">
        <v>0</v>
      </c>
      <c r="AX33" s="53">
        <v>0</v>
      </c>
      <c r="AY33" s="53">
        <v>0</v>
      </c>
      <c r="AZ33" s="53">
        <v>0</v>
      </c>
      <c r="BA33" s="53">
        <v>0</v>
      </c>
      <c r="BB33" s="53">
        <v>0</v>
      </c>
      <c r="BC33" s="53">
        <v>0</v>
      </c>
      <c r="BD33" s="53">
        <v>0</v>
      </c>
      <c r="BE33" s="53">
        <v>0</v>
      </c>
      <c r="BF33" s="53">
        <v>0</v>
      </c>
      <c r="BG33" s="53">
        <v>0</v>
      </c>
      <c r="BH33" s="53">
        <v>0</v>
      </c>
      <c r="BI33" s="53">
        <v>0</v>
      </c>
      <c r="BJ33" s="53">
        <v>0</v>
      </c>
      <c r="BK33" s="53">
        <v>0</v>
      </c>
      <c r="BL33" s="53">
        <v>0</v>
      </c>
      <c r="BM33" s="53">
        <v>0</v>
      </c>
      <c r="BN33" s="53">
        <v>0</v>
      </c>
      <c r="BO33" s="53">
        <v>0</v>
      </c>
      <c r="BP33" s="53">
        <v>0</v>
      </c>
      <c r="BQ33" s="53">
        <v>0</v>
      </c>
      <c r="BR33" s="53">
        <v>0</v>
      </c>
      <c r="BS33" s="53">
        <v>0</v>
      </c>
      <c r="BT33" s="53">
        <v>0</v>
      </c>
      <c r="BU33" s="53">
        <v>0</v>
      </c>
      <c r="BV33" s="53">
        <v>0</v>
      </c>
      <c r="BW33" s="53">
        <v>0</v>
      </c>
      <c r="BX33" s="53">
        <v>0</v>
      </c>
      <c r="BY33" s="53">
        <v>0</v>
      </c>
      <c r="BZ33" s="53">
        <v>0</v>
      </c>
      <c r="CA33" s="53">
        <v>0</v>
      </c>
      <c r="CB33" s="53">
        <v>0</v>
      </c>
      <c r="CC33" s="53">
        <v>0</v>
      </c>
      <c r="CD33" s="53">
        <v>0</v>
      </c>
      <c r="CE33" s="53">
        <v>0</v>
      </c>
      <c r="CF33" s="53">
        <v>0</v>
      </c>
    </row>
    <row r="34" spans="1:84" s="44" customFormat="1" ht="50" customHeight="1" x14ac:dyDescent="0.35">
      <c r="A34" s="3" t="s">
        <v>22</v>
      </c>
      <c r="B34" s="29" t="s">
        <v>25</v>
      </c>
      <c r="C34" s="54" t="s">
        <v>44</v>
      </c>
      <c r="D34" s="55">
        <v>0</v>
      </c>
      <c r="E34" s="55">
        <v>0</v>
      </c>
      <c r="F34" s="55">
        <v>2000</v>
      </c>
      <c r="G34" s="55">
        <v>0</v>
      </c>
      <c r="H34" s="55">
        <v>0</v>
      </c>
      <c r="I34" s="55">
        <v>0</v>
      </c>
      <c r="J34" s="55">
        <v>0</v>
      </c>
      <c r="K34" s="55">
        <v>0</v>
      </c>
      <c r="L34" s="55">
        <v>0</v>
      </c>
      <c r="M34" s="55">
        <v>0</v>
      </c>
      <c r="N34" s="55">
        <v>0</v>
      </c>
      <c r="O34" s="55">
        <v>0</v>
      </c>
      <c r="P34" s="55">
        <v>0</v>
      </c>
      <c r="Q34" s="55">
        <v>0</v>
      </c>
      <c r="R34" s="55">
        <v>0</v>
      </c>
      <c r="S34" s="55">
        <v>0</v>
      </c>
      <c r="T34" s="55">
        <v>0</v>
      </c>
      <c r="U34" s="55">
        <v>0</v>
      </c>
      <c r="V34" s="55">
        <v>0</v>
      </c>
      <c r="W34" s="55">
        <v>0</v>
      </c>
      <c r="X34" s="55">
        <v>0</v>
      </c>
      <c r="Y34" s="55">
        <v>0</v>
      </c>
      <c r="Z34" s="55">
        <v>0</v>
      </c>
      <c r="AA34" s="55">
        <v>0</v>
      </c>
      <c r="AB34" s="55">
        <v>0</v>
      </c>
      <c r="AC34" s="55">
        <v>0</v>
      </c>
      <c r="AD34" s="55">
        <v>0</v>
      </c>
      <c r="AE34" s="55">
        <v>0</v>
      </c>
      <c r="AF34" s="55">
        <v>0</v>
      </c>
      <c r="AG34" s="55">
        <v>0</v>
      </c>
      <c r="AH34" s="55">
        <v>0</v>
      </c>
      <c r="AI34" s="55">
        <v>0</v>
      </c>
      <c r="AJ34" s="55">
        <v>0</v>
      </c>
      <c r="AK34" s="55">
        <v>0</v>
      </c>
      <c r="AL34" s="55">
        <v>0</v>
      </c>
      <c r="AM34" s="55">
        <v>0</v>
      </c>
      <c r="AN34" s="55">
        <v>0</v>
      </c>
      <c r="AO34" s="55">
        <v>0</v>
      </c>
      <c r="AP34" s="55">
        <v>0</v>
      </c>
      <c r="AQ34" s="55">
        <v>0</v>
      </c>
      <c r="AR34" s="55">
        <v>0</v>
      </c>
      <c r="AS34" s="55">
        <v>0</v>
      </c>
      <c r="AT34" s="55">
        <v>0</v>
      </c>
      <c r="AU34" s="55">
        <v>0</v>
      </c>
      <c r="AV34" s="55">
        <v>0</v>
      </c>
      <c r="AW34" s="55">
        <v>0</v>
      </c>
      <c r="AX34" s="55">
        <v>0</v>
      </c>
      <c r="AY34" s="55">
        <v>0</v>
      </c>
      <c r="AZ34" s="55">
        <v>0</v>
      </c>
      <c r="BA34" s="55">
        <v>0</v>
      </c>
      <c r="BB34" s="55">
        <v>0</v>
      </c>
      <c r="BC34" s="55">
        <v>0</v>
      </c>
      <c r="BD34" s="55">
        <v>0</v>
      </c>
      <c r="BE34" s="55">
        <v>0</v>
      </c>
      <c r="BF34" s="55">
        <v>0</v>
      </c>
      <c r="BG34" s="55">
        <v>0</v>
      </c>
      <c r="BH34" s="55">
        <v>0</v>
      </c>
      <c r="BI34" s="55">
        <v>0</v>
      </c>
      <c r="BJ34" s="55">
        <v>0</v>
      </c>
      <c r="BK34" s="55">
        <v>0</v>
      </c>
      <c r="BL34" s="55">
        <v>0</v>
      </c>
      <c r="BM34" s="55">
        <v>0</v>
      </c>
      <c r="BN34" s="55">
        <v>0</v>
      </c>
      <c r="BO34" s="55">
        <v>0</v>
      </c>
      <c r="BP34" s="55">
        <v>0</v>
      </c>
      <c r="BQ34" s="55">
        <v>0</v>
      </c>
      <c r="BR34" s="55">
        <v>0</v>
      </c>
      <c r="BS34" s="55">
        <v>0</v>
      </c>
      <c r="BT34" s="55">
        <v>0</v>
      </c>
      <c r="BU34" s="55">
        <v>0</v>
      </c>
      <c r="BV34" s="55">
        <v>0</v>
      </c>
      <c r="BW34" s="55">
        <v>0</v>
      </c>
      <c r="BX34" s="55">
        <v>0</v>
      </c>
      <c r="BY34" s="55">
        <v>0</v>
      </c>
      <c r="BZ34" s="55">
        <v>0</v>
      </c>
      <c r="CA34" s="55">
        <v>0</v>
      </c>
      <c r="CB34" s="55">
        <v>0</v>
      </c>
      <c r="CC34" s="55">
        <v>0</v>
      </c>
      <c r="CD34" s="55">
        <v>0</v>
      </c>
      <c r="CE34" s="55">
        <v>0</v>
      </c>
      <c r="CF34" s="55">
        <v>0</v>
      </c>
    </row>
    <row r="35" spans="1:84" s="44" customFormat="1" ht="50" customHeight="1" x14ac:dyDescent="0.35">
      <c r="A35" s="3" t="s">
        <v>22</v>
      </c>
      <c r="B35" s="29" t="s">
        <v>26</v>
      </c>
      <c r="C35" s="54" t="s">
        <v>44</v>
      </c>
      <c r="D35" s="55">
        <v>0</v>
      </c>
      <c r="E35" s="55">
        <v>0</v>
      </c>
      <c r="F35" s="55">
        <v>500</v>
      </c>
      <c r="G35" s="55">
        <v>0</v>
      </c>
      <c r="H35" s="55">
        <v>0</v>
      </c>
      <c r="I35" s="55">
        <v>0</v>
      </c>
      <c r="J35" s="55">
        <v>0</v>
      </c>
      <c r="K35" s="55">
        <f>J35</f>
        <v>0</v>
      </c>
      <c r="L35" s="55">
        <v>0</v>
      </c>
      <c r="M35" s="55">
        <v>0</v>
      </c>
      <c r="N35" s="55">
        <v>0</v>
      </c>
      <c r="O35" s="55">
        <v>0</v>
      </c>
      <c r="P35" s="55">
        <v>0</v>
      </c>
      <c r="Q35" s="55">
        <v>0</v>
      </c>
      <c r="R35" s="55">
        <v>0</v>
      </c>
      <c r="S35" s="55">
        <v>0</v>
      </c>
      <c r="T35" s="55">
        <v>0</v>
      </c>
      <c r="U35" s="55">
        <v>0</v>
      </c>
      <c r="V35" s="55">
        <v>0</v>
      </c>
      <c r="W35" s="55">
        <v>0</v>
      </c>
      <c r="X35" s="55">
        <v>0</v>
      </c>
      <c r="Y35" s="55">
        <v>0</v>
      </c>
      <c r="Z35" s="55">
        <v>0</v>
      </c>
      <c r="AA35" s="55">
        <v>0</v>
      </c>
      <c r="AB35" s="55">
        <v>0</v>
      </c>
      <c r="AC35" s="55">
        <v>0</v>
      </c>
      <c r="AD35" s="55">
        <v>0</v>
      </c>
      <c r="AE35" s="55">
        <v>0</v>
      </c>
      <c r="AF35" s="55">
        <v>0</v>
      </c>
      <c r="AG35" s="55">
        <v>0</v>
      </c>
      <c r="AH35" s="55">
        <v>0</v>
      </c>
      <c r="AI35" s="55">
        <v>0</v>
      </c>
      <c r="AJ35" s="55">
        <v>0</v>
      </c>
      <c r="AK35" s="55">
        <v>0</v>
      </c>
      <c r="AL35" s="55">
        <v>0</v>
      </c>
      <c r="AM35" s="55">
        <v>0</v>
      </c>
      <c r="AN35" s="55">
        <v>0</v>
      </c>
      <c r="AO35" s="55">
        <v>0</v>
      </c>
      <c r="AP35" s="55">
        <v>0</v>
      </c>
      <c r="AQ35" s="55">
        <v>0</v>
      </c>
      <c r="AR35" s="55">
        <v>0</v>
      </c>
      <c r="AS35" s="55">
        <v>0</v>
      </c>
      <c r="AT35" s="55">
        <v>0</v>
      </c>
      <c r="AU35" s="55">
        <v>0</v>
      </c>
      <c r="AV35" s="55">
        <v>0</v>
      </c>
      <c r="AW35" s="55">
        <v>0</v>
      </c>
      <c r="AX35" s="55">
        <v>0</v>
      </c>
      <c r="AY35" s="55">
        <v>0</v>
      </c>
      <c r="AZ35" s="55">
        <v>0</v>
      </c>
      <c r="BA35" s="55">
        <v>0</v>
      </c>
      <c r="BB35" s="55">
        <v>0</v>
      </c>
      <c r="BC35" s="55">
        <v>0</v>
      </c>
      <c r="BD35" s="55">
        <v>0</v>
      </c>
      <c r="BE35" s="55">
        <v>0</v>
      </c>
      <c r="BF35" s="55">
        <v>0</v>
      </c>
      <c r="BG35" s="55">
        <v>0</v>
      </c>
      <c r="BH35" s="55">
        <v>0</v>
      </c>
      <c r="BI35" s="55">
        <v>0</v>
      </c>
      <c r="BJ35" s="55">
        <v>0</v>
      </c>
      <c r="BK35" s="55">
        <v>0</v>
      </c>
      <c r="BL35" s="55">
        <v>0</v>
      </c>
      <c r="BM35" s="55">
        <v>0</v>
      </c>
      <c r="BN35" s="55">
        <v>0</v>
      </c>
      <c r="BO35" s="55">
        <v>0</v>
      </c>
      <c r="BP35" s="55">
        <v>0</v>
      </c>
      <c r="BQ35" s="55">
        <v>0</v>
      </c>
      <c r="BR35" s="55">
        <v>0</v>
      </c>
      <c r="BS35" s="55">
        <v>0</v>
      </c>
      <c r="BT35" s="55">
        <v>0</v>
      </c>
      <c r="BU35" s="55">
        <v>0</v>
      </c>
      <c r="BV35" s="55">
        <v>0</v>
      </c>
      <c r="BW35" s="55">
        <v>0</v>
      </c>
      <c r="BX35" s="55">
        <v>0</v>
      </c>
      <c r="BY35" s="55">
        <v>0</v>
      </c>
      <c r="BZ35" s="55">
        <v>0</v>
      </c>
      <c r="CA35" s="55">
        <v>0</v>
      </c>
      <c r="CB35" s="55">
        <v>0</v>
      </c>
      <c r="CC35" s="55">
        <v>0</v>
      </c>
      <c r="CD35" s="55">
        <v>0</v>
      </c>
      <c r="CE35" s="55">
        <v>0</v>
      </c>
      <c r="CF35" s="55">
        <v>0</v>
      </c>
    </row>
    <row r="36" spans="1:84" s="44" customFormat="1" ht="50" customHeight="1" x14ac:dyDescent="0.35">
      <c r="A36" s="3" t="s">
        <v>22</v>
      </c>
      <c r="B36" s="30" t="s">
        <v>27</v>
      </c>
      <c r="C36" s="54" t="s">
        <v>44</v>
      </c>
      <c r="D36" s="55">
        <v>0</v>
      </c>
      <c r="E36" s="55">
        <v>0</v>
      </c>
      <c r="F36" s="56">
        <v>0</v>
      </c>
      <c r="G36" s="56">
        <v>0</v>
      </c>
      <c r="H36" s="56">
        <v>0</v>
      </c>
      <c r="I36" s="56">
        <v>0</v>
      </c>
      <c r="J36" s="55">
        <v>0</v>
      </c>
      <c r="K36" s="55">
        <v>0</v>
      </c>
      <c r="L36" s="56">
        <v>0</v>
      </c>
      <c r="M36" s="56">
        <v>0</v>
      </c>
      <c r="N36" s="56">
        <v>0</v>
      </c>
      <c r="O36" s="56">
        <v>0</v>
      </c>
      <c r="P36" s="56">
        <v>0</v>
      </c>
      <c r="Q36" s="56">
        <v>0</v>
      </c>
      <c r="R36" s="56">
        <v>0</v>
      </c>
      <c r="S36" s="56">
        <v>0</v>
      </c>
      <c r="T36" s="56">
        <v>0</v>
      </c>
      <c r="U36" s="56">
        <v>0</v>
      </c>
      <c r="V36" s="56">
        <v>0</v>
      </c>
      <c r="W36" s="56">
        <v>0</v>
      </c>
      <c r="X36" s="56">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56">
        <v>0</v>
      </c>
      <c r="AR36" s="56">
        <v>0</v>
      </c>
      <c r="AS36" s="56">
        <v>0</v>
      </c>
      <c r="AT36" s="56">
        <v>0</v>
      </c>
      <c r="AU36" s="56">
        <v>0</v>
      </c>
      <c r="AV36" s="56">
        <v>0</v>
      </c>
      <c r="AW36" s="56">
        <v>0</v>
      </c>
      <c r="AX36" s="56">
        <v>0</v>
      </c>
      <c r="AY36" s="56">
        <v>0</v>
      </c>
      <c r="AZ36" s="56">
        <v>0</v>
      </c>
      <c r="BA36" s="56">
        <v>0</v>
      </c>
      <c r="BB36" s="56">
        <v>0</v>
      </c>
      <c r="BC36" s="56">
        <v>0</v>
      </c>
      <c r="BD36" s="56">
        <v>0</v>
      </c>
      <c r="BE36" s="56">
        <v>0</v>
      </c>
      <c r="BF36" s="56">
        <v>0</v>
      </c>
      <c r="BG36" s="56">
        <v>0</v>
      </c>
      <c r="BH36" s="56">
        <v>0</v>
      </c>
      <c r="BI36" s="56">
        <v>0</v>
      </c>
      <c r="BJ36" s="56">
        <v>0</v>
      </c>
      <c r="BK36" s="56">
        <v>0</v>
      </c>
      <c r="BL36" s="56">
        <v>0</v>
      </c>
      <c r="BM36" s="56">
        <v>0</v>
      </c>
      <c r="BN36" s="56">
        <v>0</v>
      </c>
      <c r="BO36" s="56">
        <v>0</v>
      </c>
      <c r="BP36" s="56">
        <v>0</v>
      </c>
      <c r="BQ36" s="56">
        <v>0</v>
      </c>
      <c r="BR36" s="56">
        <v>0</v>
      </c>
      <c r="BS36" s="56">
        <v>0</v>
      </c>
      <c r="BT36" s="56">
        <v>0</v>
      </c>
      <c r="BU36" s="56">
        <v>0</v>
      </c>
      <c r="BV36" s="56">
        <v>0</v>
      </c>
      <c r="BW36" s="56">
        <v>0</v>
      </c>
      <c r="BX36" s="56">
        <v>0</v>
      </c>
      <c r="BY36" s="56">
        <v>0</v>
      </c>
      <c r="BZ36" s="56">
        <v>0</v>
      </c>
      <c r="CA36" s="56">
        <v>0</v>
      </c>
      <c r="CB36" s="56">
        <v>0</v>
      </c>
      <c r="CC36" s="56">
        <v>0</v>
      </c>
      <c r="CD36" s="56">
        <v>0</v>
      </c>
      <c r="CE36" s="56">
        <v>0</v>
      </c>
      <c r="CF36" s="56">
        <v>0</v>
      </c>
    </row>
    <row r="37" spans="1:84" s="44" customFormat="1" ht="50" customHeight="1" x14ac:dyDescent="0.35">
      <c r="A37" s="3" t="s">
        <v>22</v>
      </c>
      <c r="B37" s="30" t="s">
        <v>28</v>
      </c>
      <c r="C37" s="54" t="s">
        <v>44</v>
      </c>
      <c r="D37" s="55">
        <v>0</v>
      </c>
      <c r="E37" s="55">
        <v>0</v>
      </c>
      <c r="F37" s="55">
        <v>100</v>
      </c>
      <c r="G37" s="55">
        <v>0</v>
      </c>
      <c r="H37" s="55">
        <v>0</v>
      </c>
      <c r="I37" s="55">
        <v>0</v>
      </c>
      <c r="J37" s="55">
        <v>0</v>
      </c>
      <c r="K37" s="55">
        <f>J37</f>
        <v>0</v>
      </c>
      <c r="L37" s="55">
        <v>0</v>
      </c>
      <c r="M37" s="55">
        <v>0</v>
      </c>
      <c r="N37" s="55">
        <v>0</v>
      </c>
      <c r="O37" s="55">
        <v>0</v>
      </c>
      <c r="P37" s="55">
        <v>0</v>
      </c>
      <c r="Q37" s="55">
        <v>0</v>
      </c>
      <c r="R37" s="55">
        <v>0</v>
      </c>
      <c r="S37" s="55">
        <v>0</v>
      </c>
      <c r="T37" s="55">
        <v>0</v>
      </c>
      <c r="U37" s="55">
        <v>0</v>
      </c>
      <c r="V37" s="55">
        <v>0</v>
      </c>
      <c r="W37" s="55">
        <v>0</v>
      </c>
      <c r="X37" s="55">
        <v>0</v>
      </c>
      <c r="Y37" s="55">
        <v>0</v>
      </c>
      <c r="Z37" s="55">
        <v>0</v>
      </c>
      <c r="AA37" s="55">
        <v>0</v>
      </c>
      <c r="AB37" s="55">
        <v>0</v>
      </c>
      <c r="AC37" s="55">
        <v>0</v>
      </c>
      <c r="AD37" s="55">
        <v>0</v>
      </c>
      <c r="AE37" s="55">
        <v>0</v>
      </c>
      <c r="AF37" s="55">
        <v>0</v>
      </c>
      <c r="AG37" s="55">
        <v>0</v>
      </c>
      <c r="AH37" s="55">
        <v>0</v>
      </c>
      <c r="AI37" s="55">
        <v>0</v>
      </c>
      <c r="AJ37" s="55">
        <v>0</v>
      </c>
      <c r="AK37" s="55">
        <v>0</v>
      </c>
      <c r="AL37" s="55">
        <v>0</v>
      </c>
      <c r="AM37" s="55">
        <v>0</v>
      </c>
      <c r="AN37" s="55">
        <v>0</v>
      </c>
      <c r="AO37" s="55">
        <v>0</v>
      </c>
      <c r="AP37" s="55">
        <v>0</v>
      </c>
      <c r="AQ37" s="55">
        <v>0</v>
      </c>
      <c r="AR37" s="55">
        <v>0</v>
      </c>
      <c r="AS37" s="55">
        <v>0</v>
      </c>
      <c r="AT37" s="55">
        <v>0</v>
      </c>
      <c r="AU37" s="55">
        <v>0</v>
      </c>
      <c r="AV37" s="55">
        <v>0</v>
      </c>
      <c r="AW37" s="55">
        <v>0</v>
      </c>
      <c r="AX37" s="55">
        <v>0</v>
      </c>
      <c r="AY37" s="55">
        <v>0</v>
      </c>
      <c r="AZ37" s="55">
        <v>0</v>
      </c>
      <c r="BA37" s="55">
        <v>0</v>
      </c>
      <c r="BB37" s="55">
        <v>0</v>
      </c>
      <c r="BC37" s="55">
        <v>0</v>
      </c>
      <c r="BD37" s="55">
        <v>0</v>
      </c>
      <c r="BE37" s="55">
        <v>0</v>
      </c>
      <c r="BF37" s="55">
        <v>0</v>
      </c>
      <c r="BG37" s="55">
        <v>0</v>
      </c>
      <c r="BH37" s="55">
        <v>0</v>
      </c>
      <c r="BI37" s="55">
        <v>0</v>
      </c>
      <c r="BJ37" s="55">
        <v>0</v>
      </c>
      <c r="BK37" s="55">
        <v>0</v>
      </c>
      <c r="BL37" s="55">
        <v>0</v>
      </c>
      <c r="BM37" s="55">
        <v>0</v>
      </c>
      <c r="BN37" s="55">
        <v>0</v>
      </c>
      <c r="BO37" s="55">
        <v>0</v>
      </c>
      <c r="BP37" s="55">
        <v>0</v>
      </c>
      <c r="BQ37" s="55">
        <v>0</v>
      </c>
      <c r="BR37" s="55">
        <v>0</v>
      </c>
      <c r="BS37" s="55">
        <v>0</v>
      </c>
      <c r="BT37" s="55">
        <v>0</v>
      </c>
      <c r="BU37" s="55">
        <v>0</v>
      </c>
      <c r="BV37" s="55">
        <v>0</v>
      </c>
      <c r="BW37" s="55">
        <v>0</v>
      </c>
      <c r="BX37" s="55">
        <v>0</v>
      </c>
      <c r="BY37" s="55">
        <v>0</v>
      </c>
      <c r="BZ37" s="55">
        <v>0</v>
      </c>
      <c r="CA37" s="55">
        <v>0</v>
      </c>
      <c r="CB37" s="55">
        <v>0</v>
      </c>
      <c r="CC37" s="55">
        <v>0</v>
      </c>
      <c r="CD37" s="55">
        <v>0</v>
      </c>
      <c r="CE37" s="55">
        <v>0</v>
      </c>
      <c r="CF37" s="55">
        <v>0</v>
      </c>
    </row>
    <row r="38" spans="1:84" s="44" customFormat="1" ht="50" customHeight="1" x14ac:dyDescent="0.35">
      <c r="A38" s="3" t="s">
        <v>22</v>
      </c>
      <c r="B38" s="30" t="s">
        <v>29</v>
      </c>
      <c r="C38" s="54" t="s">
        <v>44</v>
      </c>
      <c r="D38" s="55">
        <v>0</v>
      </c>
      <c r="E38" s="55">
        <v>0</v>
      </c>
      <c r="F38" s="55">
        <v>800</v>
      </c>
      <c r="G38" s="55">
        <v>0</v>
      </c>
      <c r="H38" s="55">
        <v>0</v>
      </c>
      <c r="I38" s="55">
        <v>0</v>
      </c>
      <c r="J38" s="65">
        <v>0</v>
      </c>
      <c r="K38" s="65">
        <v>0</v>
      </c>
      <c r="L38" s="55">
        <v>0</v>
      </c>
      <c r="M38" s="55">
        <v>0</v>
      </c>
      <c r="N38" s="55">
        <v>0</v>
      </c>
      <c r="O38" s="55">
        <v>0</v>
      </c>
      <c r="P38" s="55">
        <v>0</v>
      </c>
      <c r="Q38" s="55">
        <v>0</v>
      </c>
      <c r="R38" s="55">
        <v>0</v>
      </c>
      <c r="S38" s="55">
        <v>0</v>
      </c>
      <c r="T38" s="55">
        <v>0</v>
      </c>
      <c r="U38" s="55">
        <v>0</v>
      </c>
      <c r="V38" s="55">
        <v>0</v>
      </c>
      <c r="W38" s="55">
        <v>0</v>
      </c>
      <c r="X38" s="55">
        <v>0</v>
      </c>
      <c r="Y38" s="65">
        <v>0</v>
      </c>
      <c r="Z38" s="65">
        <v>0</v>
      </c>
      <c r="AA38" s="55">
        <v>0</v>
      </c>
      <c r="AB38" s="55">
        <v>0</v>
      </c>
      <c r="AC38" s="55">
        <v>0</v>
      </c>
      <c r="AD38" s="55">
        <v>0</v>
      </c>
      <c r="AE38" s="55">
        <v>0</v>
      </c>
      <c r="AF38" s="55">
        <v>0</v>
      </c>
      <c r="AG38" s="55">
        <v>0</v>
      </c>
      <c r="AH38" s="55">
        <v>0</v>
      </c>
      <c r="AI38" s="55">
        <v>0</v>
      </c>
      <c r="AJ38" s="55">
        <v>0</v>
      </c>
      <c r="AK38" s="55">
        <v>0</v>
      </c>
      <c r="AL38" s="55">
        <v>0</v>
      </c>
      <c r="AM38" s="55">
        <v>0</v>
      </c>
      <c r="AN38" s="55">
        <v>0</v>
      </c>
      <c r="AO38" s="55">
        <v>0</v>
      </c>
      <c r="AP38" s="55">
        <v>0</v>
      </c>
      <c r="AQ38" s="55">
        <v>0</v>
      </c>
      <c r="AR38" s="55">
        <v>0</v>
      </c>
      <c r="AS38" s="55">
        <v>0</v>
      </c>
      <c r="AT38" s="55">
        <v>0</v>
      </c>
      <c r="AU38" s="55">
        <v>0</v>
      </c>
      <c r="AV38" s="55">
        <v>0</v>
      </c>
      <c r="AW38" s="55">
        <v>0</v>
      </c>
      <c r="AX38" s="55">
        <v>0</v>
      </c>
      <c r="AY38" s="55">
        <v>0</v>
      </c>
      <c r="AZ38" s="55">
        <v>0</v>
      </c>
      <c r="BA38" s="55">
        <v>0</v>
      </c>
      <c r="BB38" s="55">
        <v>0</v>
      </c>
      <c r="BC38" s="55">
        <v>0</v>
      </c>
      <c r="BD38" s="55">
        <v>0</v>
      </c>
      <c r="BE38" s="55">
        <v>0</v>
      </c>
      <c r="BF38" s="55">
        <v>0</v>
      </c>
      <c r="BG38" s="55">
        <v>0</v>
      </c>
      <c r="BH38" s="55">
        <v>0</v>
      </c>
      <c r="BI38" s="55">
        <v>0</v>
      </c>
      <c r="BJ38" s="55">
        <v>0</v>
      </c>
      <c r="BK38" s="55">
        <v>0</v>
      </c>
      <c r="BL38" s="55">
        <v>0</v>
      </c>
      <c r="BM38" s="55">
        <v>0</v>
      </c>
      <c r="BN38" s="55">
        <v>0</v>
      </c>
      <c r="BO38" s="55">
        <v>0</v>
      </c>
      <c r="BP38" s="55">
        <v>0</v>
      </c>
      <c r="BQ38" s="55">
        <v>0</v>
      </c>
      <c r="BR38" s="55">
        <v>0</v>
      </c>
      <c r="BS38" s="55">
        <v>0</v>
      </c>
      <c r="BT38" s="55">
        <v>0</v>
      </c>
      <c r="BU38" s="55">
        <v>0</v>
      </c>
      <c r="BV38" s="55">
        <v>0</v>
      </c>
      <c r="BW38" s="55">
        <v>0</v>
      </c>
      <c r="BX38" s="55">
        <v>0</v>
      </c>
      <c r="BY38" s="55">
        <v>0</v>
      </c>
      <c r="BZ38" s="55">
        <v>0</v>
      </c>
      <c r="CA38" s="55">
        <v>0</v>
      </c>
      <c r="CB38" s="55">
        <v>0</v>
      </c>
      <c r="CC38" s="55">
        <v>0</v>
      </c>
      <c r="CD38" s="55">
        <v>0</v>
      </c>
      <c r="CE38" s="55">
        <v>0</v>
      </c>
      <c r="CF38" s="55">
        <v>0</v>
      </c>
    </row>
    <row r="39" spans="1:84" s="44" customFormat="1" ht="50" customHeight="1" x14ac:dyDescent="0.35">
      <c r="A39" s="2" t="s">
        <v>23</v>
      </c>
      <c r="B39" s="32" t="s">
        <v>30</v>
      </c>
      <c r="C39" s="52" t="s">
        <v>44</v>
      </c>
      <c r="D39" s="57">
        <v>0</v>
      </c>
      <c r="E39" s="57">
        <v>0</v>
      </c>
      <c r="F39" s="57">
        <v>0</v>
      </c>
      <c r="G39" s="57">
        <v>250</v>
      </c>
      <c r="H39" s="57">
        <v>250</v>
      </c>
      <c r="I39" s="57">
        <v>250</v>
      </c>
      <c r="J39" s="57">
        <v>250</v>
      </c>
      <c r="K39" s="57">
        <v>250</v>
      </c>
      <c r="L39" s="57">
        <v>250</v>
      </c>
      <c r="M39" s="57">
        <v>250</v>
      </c>
      <c r="N39" s="57">
        <v>250</v>
      </c>
      <c r="O39" s="57">
        <v>250</v>
      </c>
      <c r="P39" s="57">
        <v>250</v>
      </c>
      <c r="Q39" s="57">
        <v>250</v>
      </c>
      <c r="R39" s="57">
        <v>250</v>
      </c>
      <c r="S39" s="57">
        <v>250</v>
      </c>
      <c r="T39" s="57">
        <v>250</v>
      </c>
      <c r="U39" s="57">
        <v>250</v>
      </c>
      <c r="V39" s="57">
        <v>250</v>
      </c>
      <c r="W39" s="57">
        <v>0</v>
      </c>
      <c r="X39" s="57">
        <v>0</v>
      </c>
      <c r="Y39" s="55">
        <v>0</v>
      </c>
      <c r="Z39" s="55">
        <v>0</v>
      </c>
      <c r="AA39" s="57">
        <v>0</v>
      </c>
      <c r="AB39" s="57">
        <v>0</v>
      </c>
      <c r="AC39" s="57">
        <v>0</v>
      </c>
      <c r="AD39" s="57">
        <v>0</v>
      </c>
      <c r="AE39" s="57">
        <v>0</v>
      </c>
      <c r="AF39" s="57">
        <v>0</v>
      </c>
      <c r="AG39" s="57">
        <v>0</v>
      </c>
      <c r="AH39" s="57">
        <v>0</v>
      </c>
      <c r="AI39" s="57">
        <v>0</v>
      </c>
      <c r="AJ39" s="57">
        <v>0</v>
      </c>
      <c r="AK39" s="57">
        <v>0</v>
      </c>
      <c r="AL39" s="57">
        <v>0</v>
      </c>
      <c r="AM39" s="57">
        <v>0</v>
      </c>
      <c r="AN39" s="57">
        <v>0</v>
      </c>
      <c r="AO39" s="57">
        <v>0</v>
      </c>
      <c r="AP39" s="57">
        <v>0</v>
      </c>
      <c r="AQ39" s="57">
        <v>0</v>
      </c>
      <c r="AR39" s="57">
        <v>0</v>
      </c>
      <c r="AS39" s="57">
        <v>0</v>
      </c>
      <c r="AT39" s="57">
        <v>0</v>
      </c>
      <c r="AU39" s="57">
        <v>0</v>
      </c>
      <c r="AV39" s="57">
        <v>0</v>
      </c>
      <c r="AW39" s="57">
        <v>0</v>
      </c>
      <c r="AX39" s="57">
        <v>0</v>
      </c>
      <c r="AY39" s="57">
        <v>0</v>
      </c>
      <c r="AZ39" s="57">
        <v>0</v>
      </c>
      <c r="BA39" s="57">
        <v>0</v>
      </c>
      <c r="BB39" s="57">
        <v>0</v>
      </c>
      <c r="BC39" s="57">
        <v>0</v>
      </c>
      <c r="BD39" s="57">
        <v>0</v>
      </c>
      <c r="BE39" s="57">
        <v>0</v>
      </c>
      <c r="BF39" s="57">
        <v>0</v>
      </c>
      <c r="BG39" s="57">
        <v>0</v>
      </c>
      <c r="BH39" s="57">
        <v>0</v>
      </c>
      <c r="BI39" s="57">
        <v>0</v>
      </c>
      <c r="BJ39" s="57">
        <v>0</v>
      </c>
      <c r="BK39" s="57">
        <v>0</v>
      </c>
      <c r="BL39" s="57">
        <v>0</v>
      </c>
      <c r="BM39" s="57">
        <v>0</v>
      </c>
      <c r="BN39" s="57">
        <v>0</v>
      </c>
      <c r="BO39" s="57">
        <v>0</v>
      </c>
      <c r="BP39" s="57">
        <v>0</v>
      </c>
      <c r="BQ39" s="57">
        <v>0</v>
      </c>
      <c r="BR39" s="57">
        <v>0</v>
      </c>
      <c r="BS39" s="57">
        <v>0</v>
      </c>
      <c r="BT39" s="57">
        <v>0</v>
      </c>
      <c r="BU39" s="57">
        <v>0</v>
      </c>
      <c r="BV39" s="57">
        <v>0</v>
      </c>
      <c r="BW39" s="57">
        <v>0</v>
      </c>
      <c r="BX39" s="57">
        <v>0</v>
      </c>
      <c r="BY39" s="57">
        <v>0</v>
      </c>
      <c r="BZ39" s="57">
        <v>0</v>
      </c>
      <c r="CA39" s="57">
        <v>0</v>
      </c>
      <c r="CB39" s="57">
        <v>0</v>
      </c>
      <c r="CC39" s="57">
        <v>0</v>
      </c>
      <c r="CD39" s="57">
        <v>0</v>
      </c>
      <c r="CE39" s="57">
        <v>0</v>
      </c>
      <c r="CF39" s="57">
        <v>0</v>
      </c>
    </row>
    <row r="40" spans="1:84" s="44" customFormat="1" ht="50" customHeight="1" x14ac:dyDescent="0.35">
      <c r="A40" s="3" t="s">
        <v>23</v>
      </c>
      <c r="B40" s="30" t="s">
        <v>27</v>
      </c>
      <c r="C40" s="54" t="s">
        <v>44</v>
      </c>
      <c r="D40" s="56">
        <v>0</v>
      </c>
      <c r="E40" s="56">
        <v>0</v>
      </c>
      <c r="F40" s="56">
        <v>0</v>
      </c>
      <c r="G40" s="56">
        <v>10</v>
      </c>
      <c r="H40" s="56">
        <v>10</v>
      </c>
      <c r="I40" s="56">
        <v>10</v>
      </c>
      <c r="J40" s="56">
        <v>10</v>
      </c>
      <c r="K40" s="56">
        <v>10</v>
      </c>
      <c r="L40" s="56">
        <v>10</v>
      </c>
      <c r="M40" s="56">
        <v>10</v>
      </c>
      <c r="N40" s="56">
        <v>10</v>
      </c>
      <c r="O40" s="56">
        <v>10</v>
      </c>
      <c r="P40" s="56">
        <v>10</v>
      </c>
      <c r="Q40" s="56">
        <v>10</v>
      </c>
      <c r="R40" s="56">
        <v>10</v>
      </c>
      <c r="S40" s="56">
        <v>10</v>
      </c>
      <c r="T40" s="56">
        <v>10</v>
      </c>
      <c r="U40" s="56">
        <v>10</v>
      </c>
      <c r="V40" s="56">
        <v>10</v>
      </c>
      <c r="W40" s="56">
        <v>0</v>
      </c>
      <c r="X40" s="56">
        <v>0</v>
      </c>
      <c r="Y40" s="55">
        <v>0</v>
      </c>
      <c r="Z40" s="55">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6">
        <v>0</v>
      </c>
      <c r="AU40" s="56">
        <v>0</v>
      </c>
      <c r="AV40" s="56">
        <v>0</v>
      </c>
      <c r="AW40" s="56">
        <v>0</v>
      </c>
      <c r="AX40" s="56">
        <v>0</v>
      </c>
      <c r="AY40" s="56">
        <v>0</v>
      </c>
      <c r="AZ40" s="56">
        <v>0</v>
      </c>
      <c r="BA40" s="56">
        <v>0</v>
      </c>
      <c r="BB40" s="56">
        <v>0</v>
      </c>
      <c r="BC40" s="56">
        <v>0</v>
      </c>
      <c r="BD40" s="56">
        <v>0</v>
      </c>
      <c r="BE40" s="56">
        <v>0</v>
      </c>
      <c r="BF40" s="56">
        <v>0</v>
      </c>
      <c r="BG40" s="56">
        <v>0</v>
      </c>
      <c r="BH40" s="56">
        <v>0</v>
      </c>
      <c r="BI40" s="56">
        <v>0</v>
      </c>
      <c r="BJ40" s="56">
        <v>0</v>
      </c>
      <c r="BK40" s="56">
        <v>0</v>
      </c>
      <c r="BL40" s="56">
        <v>0</v>
      </c>
      <c r="BM40" s="56">
        <v>0</v>
      </c>
      <c r="BN40" s="56">
        <v>0</v>
      </c>
      <c r="BO40" s="56">
        <v>0</v>
      </c>
      <c r="BP40" s="56">
        <v>0</v>
      </c>
      <c r="BQ40" s="56">
        <v>0</v>
      </c>
      <c r="BR40" s="56">
        <v>0</v>
      </c>
      <c r="BS40" s="56">
        <v>0</v>
      </c>
      <c r="BT40" s="56">
        <v>0</v>
      </c>
      <c r="BU40" s="56">
        <v>0</v>
      </c>
      <c r="BV40" s="56">
        <v>0</v>
      </c>
      <c r="BW40" s="56">
        <v>0</v>
      </c>
      <c r="BX40" s="56">
        <v>0</v>
      </c>
      <c r="BY40" s="56">
        <v>0</v>
      </c>
      <c r="BZ40" s="56">
        <v>0</v>
      </c>
      <c r="CA40" s="56">
        <v>0</v>
      </c>
      <c r="CB40" s="56">
        <v>0</v>
      </c>
      <c r="CC40" s="56">
        <v>0</v>
      </c>
      <c r="CD40" s="56">
        <v>0</v>
      </c>
      <c r="CE40" s="56">
        <v>0</v>
      </c>
      <c r="CF40" s="56">
        <v>0</v>
      </c>
    </row>
    <row r="41" spans="1:84" s="44" customFormat="1" ht="50" customHeight="1" x14ac:dyDescent="0.35">
      <c r="A41" s="3" t="s">
        <v>23</v>
      </c>
      <c r="B41" s="30" t="s">
        <v>32</v>
      </c>
      <c r="C41" s="54" t="s">
        <v>44</v>
      </c>
      <c r="D41" s="56">
        <v>0</v>
      </c>
      <c r="E41" s="56">
        <v>0</v>
      </c>
      <c r="F41" s="56">
        <v>0</v>
      </c>
      <c r="G41" s="56">
        <v>0</v>
      </c>
      <c r="H41" s="56">
        <v>0</v>
      </c>
      <c r="I41" s="56">
        <v>50</v>
      </c>
      <c r="J41" s="56">
        <v>0</v>
      </c>
      <c r="K41" s="56">
        <v>0</v>
      </c>
      <c r="L41" s="56">
        <v>50</v>
      </c>
      <c r="M41" s="56">
        <v>0</v>
      </c>
      <c r="N41" s="56">
        <v>0</v>
      </c>
      <c r="O41" s="56">
        <v>50</v>
      </c>
      <c r="P41" s="56">
        <v>0</v>
      </c>
      <c r="Q41" s="56">
        <v>0</v>
      </c>
      <c r="R41" s="56">
        <v>0</v>
      </c>
      <c r="S41" s="56">
        <v>0</v>
      </c>
      <c r="T41" s="56">
        <v>50</v>
      </c>
      <c r="U41" s="56">
        <v>0</v>
      </c>
      <c r="V41" s="56">
        <v>0</v>
      </c>
      <c r="W41" s="56">
        <v>0</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56">
        <v>0</v>
      </c>
      <c r="AY41" s="56">
        <v>0</v>
      </c>
      <c r="AZ41" s="56">
        <v>0</v>
      </c>
      <c r="BA41" s="56">
        <v>0</v>
      </c>
      <c r="BB41" s="56">
        <v>0</v>
      </c>
      <c r="BC41" s="56">
        <v>0</v>
      </c>
      <c r="BD41" s="56">
        <v>0</v>
      </c>
      <c r="BE41" s="56">
        <v>0</v>
      </c>
      <c r="BF41" s="56">
        <v>0</v>
      </c>
      <c r="BG41" s="56">
        <v>0</v>
      </c>
      <c r="BH41" s="56">
        <v>0</v>
      </c>
      <c r="BI41" s="56">
        <v>0</v>
      </c>
      <c r="BJ41" s="56">
        <v>0</v>
      </c>
      <c r="BK41" s="56">
        <v>0</v>
      </c>
      <c r="BL41" s="56">
        <v>0</v>
      </c>
      <c r="BM41" s="56">
        <v>0</v>
      </c>
      <c r="BN41" s="56">
        <v>0</v>
      </c>
      <c r="BO41" s="56">
        <v>0</v>
      </c>
      <c r="BP41" s="56">
        <v>0</v>
      </c>
      <c r="BQ41" s="56">
        <v>0</v>
      </c>
      <c r="BR41" s="56">
        <v>0</v>
      </c>
      <c r="BS41" s="56">
        <v>0</v>
      </c>
      <c r="BT41" s="56">
        <v>0</v>
      </c>
      <c r="BU41" s="56">
        <v>0</v>
      </c>
      <c r="BV41" s="56">
        <v>0</v>
      </c>
      <c r="BW41" s="56">
        <v>0</v>
      </c>
      <c r="BX41" s="56">
        <v>0</v>
      </c>
      <c r="BY41" s="56">
        <v>0</v>
      </c>
      <c r="BZ41" s="56">
        <v>0</v>
      </c>
      <c r="CA41" s="56">
        <v>0</v>
      </c>
      <c r="CB41" s="56">
        <v>0</v>
      </c>
      <c r="CC41" s="56">
        <v>0</v>
      </c>
      <c r="CD41" s="56">
        <v>0</v>
      </c>
      <c r="CE41" s="56">
        <v>0</v>
      </c>
      <c r="CF41" s="56">
        <v>0</v>
      </c>
    </row>
    <row r="42" spans="1:84" s="44" customFormat="1" ht="50" customHeight="1" x14ac:dyDescent="0.35">
      <c r="A42" s="3" t="s">
        <v>23</v>
      </c>
      <c r="B42" s="30" t="s">
        <v>33</v>
      </c>
      <c r="C42" s="54" t="s">
        <v>44</v>
      </c>
      <c r="D42" s="56">
        <v>0</v>
      </c>
      <c r="E42" s="56">
        <v>0</v>
      </c>
      <c r="F42" s="56">
        <v>0</v>
      </c>
      <c r="G42" s="56">
        <v>0</v>
      </c>
      <c r="H42" s="56">
        <v>0</v>
      </c>
      <c r="I42" s="56">
        <v>0</v>
      </c>
      <c r="J42" s="56">
        <v>0</v>
      </c>
      <c r="K42" s="56">
        <v>0</v>
      </c>
      <c r="L42" s="56">
        <v>0</v>
      </c>
      <c r="M42" s="56">
        <v>0</v>
      </c>
      <c r="N42" s="56">
        <v>0</v>
      </c>
      <c r="O42" s="56">
        <v>0</v>
      </c>
      <c r="P42" s="56">
        <v>0</v>
      </c>
      <c r="Q42" s="56">
        <v>0</v>
      </c>
      <c r="R42" s="56">
        <v>1000</v>
      </c>
      <c r="S42" s="56">
        <v>0</v>
      </c>
      <c r="T42" s="56">
        <v>0</v>
      </c>
      <c r="U42" s="56">
        <v>0</v>
      </c>
      <c r="V42" s="56">
        <v>0</v>
      </c>
      <c r="W42" s="56">
        <v>0</v>
      </c>
      <c r="X42" s="56">
        <v>0</v>
      </c>
      <c r="Y42" s="55">
        <v>0</v>
      </c>
      <c r="Z42" s="55">
        <f>Y42</f>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6">
        <v>0</v>
      </c>
      <c r="AU42" s="56">
        <v>0</v>
      </c>
      <c r="AV42" s="56">
        <v>0</v>
      </c>
      <c r="AW42" s="56">
        <v>0</v>
      </c>
      <c r="AX42" s="56">
        <v>0</v>
      </c>
      <c r="AY42" s="56">
        <v>0</v>
      </c>
      <c r="AZ42" s="56">
        <v>0</v>
      </c>
      <c r="BA42" s="56">
        <v>0</v>
      </c>
      <c r="BB42" s="56">
        <v>0</v>
      </c>
      <c r="BC42" s="56">
        <v>0</v>
      </c>
      <c r="BD42" s="56">
        <v>0</v>
      </c>
      <c r="BE42" s="56">
        <v>0</v>
      </c>
      <c r="BF42" s="56">
        <v>0</v>
      </c>
      <c r="BG42" s="56">
        <v>0</v>
      </c>
      <c r="BH42" s="56">
        <v>0</v>
      </c>
      <c r="BI42" s="56">
        <v>0</v>
      </c>
      <c r="BJ42" s="56">
        <v>0</v>
      </c>
      <c r="BK42" s="56">
        <v>0</v>
      </c>
      <c r="BL42" s="56">
        <v>0</v>
      </c>
      <c r="BM42" s="56">
        <v>0</v>
      </c>
      <c r="BN42" s="56">
        <v>0</v>
      </c>
      <c r="BO42" s="56">
        <v>0</v>
      </c>
      <c r="BP42" s="56">
        <v>0</v>
      </c>
      <c r="BQ42" s="56">
        <v>0</v>
      </c>
      <c r="BR42" s="56">
        <v>0</v>
      </c>
      <c r="BS42" s="56">
        <v>0</v>
      </c>
      <c r="BT42" s="56">
        <v>0</v>
      </c>
      <c r="BU42" s="56">
        <v>0</v>
      </c>
      <c r="BV42" s="56">
        <v>0</v>
      </c>
      <c r="BW42" s="56">
        <v>0</v>
      </c>
      <c r="BX42" s="56">
        <v>0</v>
      </c>
      <c r="BY42" s="56">
        <v>0</v>
      </c>
      <c r="BZ42" s="56">
        <v>0</v>
      </c>
      <c r="CA42" s="56">
        <v>0</v>
      </c>
      <c r="CB42" s="56">
        <v>0</v>
      </c>
      <c r="CC42" s="56">
        <v>0</v>
      </c>
      <c r="CD42" s="56">
        <v>0</v>
      </c>
      <c r="CE42" s="56">
        <v>0</v>
      </c>
      <c r="CF42" s="56">
        <v>0</v>
      </c>
    </row>
    <row r="43" spans="1:84" s="44" customFormat="1" ht="50" customHeight="1" x14ac:dyDescent="0.35">
      <c r="A43" s="4" t="s">
        <v>23</v>
      </c>
      <c r="B43" s="31" t="s">
        <v>34</v>
      </c>
      <c r="C43" s="58" t="s">
        <v>47</v>
      </c>
      <c r="D43" s="59">
        <v>0</v>
      </c>
      <c r="E43" s="59">
        <v>0</v>
      </c>
      <c r="F43" s="59">
        <v>0</v>
      </c>
      <c r="G43" s="59">
        <v>0</v>
      </c>
      <c r="H43" s="59">
        <v>0</v>
      </c>
      <c r="I43" s="59">
        <v>0</v>
      </c>
      <c r="J43" s="59">
        <v>0</v>
      </c>
      <c r="K43" s="59">
        <v>0</v>
      </c>
      <c r="L43" s="59">
        <v>0</v>
      </c>
      <c r="M43" s="59">
        <v>0</v>
      </c>
      <c r="N43" s="59">
        <v>0</v>
      </c>
      <c r="O43" s="59">
        <v>0</v>
      </c>
      <c r="P43" s="59">
        <v>0</v>
      </c>
      <c r="Q43" s="59">
        <v>0</v>
      </c>
      <c r="R43" s="59">
        <v>0</v>
      </c>
      <c r="S43" s="59">
        <v>0</v>
      </c>
      <c r="T43" s="59">
        <v>0</v>
      </c>
      <c r="U43" s="59">
        <v>0</v>
      </c>
      <c r="V43" s="59">
        <v>0</v>
      </c>
      <c r="W43" s="59">
        <v>0</v>
      </c>
      <c r="X43" s="59">
        <v>0</v>
      </c>
      <c r="Y43" s="65">
        <v>0</v>
      </c>
      <c r="Z43" s="65">
        <v>0</v>
      </c>
      <c r="AA43" s="59">
        <v>0</v>
      </c>
      <c r="AB43" s="59">
        <v>0</v>
      </c>
      <c r="AC43" s="59">
        <v>0</v>
      </c>
      <c r="AD43" s="59">
        <v>0</v>
      </c>
      <c r="AE43" s="59">
        <v>0</v>
      </c>
      <c r="AF43" s="59">
        <v>0</v>
      </c>
      <c r="AG43" s="59">
        <v>0</v>
      </c>
      <c r="AH43" s="59">
        <v>0</v>
      </c>
      <c r="AI43" s="59">
        <v>0</v>
      </c>
      <c r="AJ43" s="59">
        <v>0</v>
      </c>
      <c r="AK43" s="59">
        <v>0</v>
      </c>
      <c r="AL43" s="59">
        <v>0</v>
      </c>
      <c r="AM43" s="59">
        <v>0</v>
      </c>
      <c r="AN43" s="59">
        <v>0</v>
      </c>
      <c r="AO43" s="59">
        <v>0</v>
      </c>
      <c r="AP43" s="59">
        <v>0</v>
      </c>
      <c r="AQ43" s="59">
        <v>0</v>
      </c>
      <c r="AR43" s="59">
        <v>0</v>
      </c>
      <c r="AS43" s="59">
        <v>0</v>
      </c>
      <c r="AT43" s="59">
        <v>0</v>
      </c>
      <c r="AU43" s="59">
        <v>0</v>
      </c>
      <c r="AV43" s="59">
        <v>0</v>
      </c>
      <c r="AW43" s="59">
        <v>0</v>
      </c>
      <c r="AX43" s="59">
        <v>0</v>
      </c>
      <c r="AY43" s="59">
        <v>0</v>
      </c>
      <c r="AZ43" s="59">
        <v>0</v>
      </c>
      <c r="BA43" s="59">
        <v>0</v>
      </c>
      <c r="BB43" s="59">
        <v>0</v>
      </c>
      <c r="BC43" s="59">
        <v>0</v>
      </c>
      <c r="BD43" s="59">
        <v>0</v>
      </c>
      <c r="BE43" s="59">
        <v>0</v>
      </c>
      <c r="BF43" s="59">
        <v>0</v>
      </c>
      <c r="BG43" s="59">
        <v>0</v>
      </c>
      <c r="BH43" s="59">
        <v>0</v>
      </c>
      <c r="BI43" s="59">
        <v>0</v>
      </c>
      <c r="BJ43" s="59">
        <v>0</v>
      </c>
      <c r="BK43" s="59">
        <v>0</v>
      </c>
      <c r="BL43" s="59">
        <v>0</v>
      </c>
      <c r="BM43" s="59">
        <v>0</v>
      </c>
      <c r="BN43" s="59">
        <v>0</v>
      </c>
      <c r="BO43" s="59">
        <v>0</v>
      </c>
      <c r="BP43" s="59">
        <v>0</v>
      </c>
      <c r="BQ43" s="59">
        <v>0</v>
      </c>
      <c r="BR43" s="59">
        <v>0</v>
      </c>
      <c r="BS43" s="59">
        <v>0</v>
      </c>
      <c r="BT43" s="59">
        <v>0</v>
      </c>
      <c r="BU43" s="59">
        <v>0</v>
      </c>
      <c r="BV43" s="59">
        <v>0</v>
      </c>
      <c r="BW43" s="59">
        <v>0</v>
      </c>
      <c r="BX43" s="59">
        <v>0</v>
      </c>
      <c r="BY43" s="59">
        <v>0</v>
      </c>
      <c r="BZ43" s="59">
        <v>0</v>
      </c>
      <c r="CA43" s="59">
        <v>0</v>
      </c>
      <c r="CB43" s="59">
        <v>0</v>
      </c>
      <c r="CC43" s="59">
        <v>0</v>
      </c>
      <c r="CD43" s="59">
        <v>0</v>
      </c>
      <c r="CE43" s="59">
        <v>0</v>
      </c>
      <c r="CF43" s="59">
        <v>0</v>
      </c>
    </row>
    <row r="44" spans="1:84" s="44" customFormat="1" ht="50" customHeight="1" x14ac:dyDescent="0.35">
      <c r="A44" s="3" t="s">
        <v>24</v>
      </c>
      <c r="B44" s="30" t="s">
        <v>35</v>
      </c>
      <c r="C44" s="54" t="s">
        <v>44</v>
      </c>
      <c r="D44" s="56">
        <v>0</v>
      </c>
      <c r="E44" s="56">
        <v>0</v>
      </c>
      <c r="F44" s="56">
        <v>0</v>
      </c>
      <c r="G44" s="56">
        <v>0</v>
      </c>
      <c r="H44" s="56">
        <v>0</v>
      </c>
      <c r="I44" s="56">
        <v>0</v>
      </c>
      <c r="J44" s="56">
        <v>0</v>
      </c>
      <c r="K44" s="56">
        <v>0</v>
      </c>
      <c r="L44" s="56">
        <v>0</v>
      </c>
      <c r="M44" s="56">
        <v>0</v>
      </c>
      <c r="N44" s="56">
        <v>0</v>
      </c>
      <c r="O44" s="56">
        <v>0</v>
      </c>
      <c r="P44" s="56">
        <v>0</v>
      </c>
      <c r="Q44" s="56">
        <v>0</v>
      </c>
      <c r="R44" s="56">
        <v>0</v>
      </c>
      <c r="S44" s="56">
        <v>0</v>
      </c>
      <c r="T44" s="56">
        <v>0</v>
      </c>
      <c r="U44" s="56">
        <v>0</v>
      </c>
      <c r="V44" s="56">
        <v>0</v>
      </c>
      <c r="W44" s="56">
        <v>0</v>
      </c>
      <c r="X44" s="56">
        <v>500</v>
      </c>
      <c r="Y44" s="56">
        <v>500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6">
        <v>0</v>
      </c>
      <c r="AU44" s="56">
        <v>0</v>
      </c>
      <c r="AV44" s="56">
        <v>0</v>
      </c>
      <c r="AW44" s="56">
        <v>0</v>
      </c>
      <c r="AX44" s="56">
        <v>0</v>
      </c>
      <c r="AY44" s="56">
        <v>0</v>
      </c>
      <c r="AZ44" s="56">
        <v>0</v>
      </c>
      <c r="BA44" s="56">
        <v>0</v>
      </c>
      <c r="BB44" s="56">
        <v>0</v>
      </c>
      <c r="BC44" s="56">
        <v>0</v>
      </c>
      <c r="BD44" s="56">
        <v>0</v>
      </c>
      <c r="BE44" s="56">
        <v>0</v>
      </c>
      <c r="BF44" s="56">
        <v>0</v>
      </c>
      <c r="BG44" s="56">
        <v>0</v>
      </c>
      <c r="BH44" s="56">
        <v>0</v>
      </c>
      <c r="BI44" s="56">
        <v>0</v>
      </c>
      <c r="BJ44" s="56">
        <v>0</v>
      </c>
      <c r="BK44" s="56">
        <v>0</v>
      </c>
      <c r="BL44" s="56">
        <v>0</v>
      </c>
      <c r="BM44" s="56">
        <v>0</v>
      </c>
      <c r="BN44" s="56">
        <v>0</v>
      </c>
      <c r="BO44" s="56">
        <v>0</v>
      </c>
      <c r="BP44" s="56">
        <v>0</v>
      </c>
      <c r="BQ44" s="56">
        <v>0</v>
      </c>
      <c r="BR44" s="56">
        <v>0</v>
      </c>
      <c r="BS44" s="56">
        <v>0</v>
      </c>
      <c r="BT44" s="56">
        <v>0</v>
      </c>
      <c r="BU44" s="56">
        <v>0</v>
      </c>
      <c r="BV44" s="56">
        <v>0</v>
      </c>
      <c r="BW44" s="56">
        <v>0</v>
      </c>
      <c r="BX44" s="56">
        <v>0</v>
      </c>
      <c r="BY44" s="56">
        <v>0</v>
      </c>
      <c r="BZ44" s="56">
        <v>0</v>
      </c>
      <c r="CA44" s="56">
        <v>0</v>
      </c>
      <c r="CB44" s="56">
        <v>0</v>
      </c>
      <c r="CC44" s="56">
        <v>0</v>
      </c>
      <c r="CD44" s="56">
        <v>0</v>
      </c>
      <c r="CE44" s="56">
        <v>0</v>
      </c>
      <c r="CF44" s="56">
        <v>0</v>
      </c>
    </row>
    <row r="45" spans="1:84" s="44" customFormat="1" ht="50" customHeight="1" x14ac:dyDescent="0.35">
      <c r="A45" s="3" t="s">
        <v>24</v>
      </c>
      <c r="B45" s="30" t="s">
        <v>26</v>
      </c>
      <c r="C45" s="54" t="s">
        <v>44</v>
      </c>
      <c r="D45" s="56">
        <v>0</v>
      </c>
      <c r="E45" s="56">
        <v>0</v>
      </c>
      <c r="F45" s="56">
        <v>0</v>
      </c>
      <c r="G45" s="56">
        <v>0</v>
      </c>
      <c r="H45" s="56">
        <v>0</v>
      </c>
      <c r="I45" s="56">
        <v>0</v>
      </c>
      <c r="J45" s="56">
        <v>0</v>
      </c>
      <c r="K45" s="56">
        <v>0</v>
      </c>
      <c r="L45" s="56">
        <v>0</v>
      </c>
      <c r="M45" s="56">
        <v>0</v>
      </c>
      <c r="N45" s="56">
        <v>0</v>
      </c>
      <c r="O45" s="56">
        <v>0</v>
      </c>
      <c r="P45" s="56">
        <v>0</v>
      </c>
      <c r="Q45" s="56">
        <v>0</v>
      </c>
      <c r="R45" s="56">
        <v>0</v>
      </c>
      <c r="S45" s="56">
        <v>0</v>
      </c>
      <c r="T45" s="56">
        <v>0</v>
      </c>
      <c r="U45" s="56">
        <v>0</v>
      </c>
      <c r="V45" s="56">
        <v>0</v>
      </c>
      <c r="W45" s="56">
        <v>0</v>
      </c>
      <c r="X45" s="56">
        <v>100</v>
      </c>
      <c r="Y45" s="56">
        <v>100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56">
        <v>0</v>
      </c>
      <c r="AX45" s="56">
        <v>0</v>
      </c>
      <c r="AY45" s="56">
        <v>0</v>
      </c>
      <c r="AZ45" s="56">
        <v>0</v>
      </c>
      <c r="BA45" s="56">
        <v>0</v>
      </c>
      <c r="BB45" s="56">
        <v>0</v>
      </c>
      <c r="BC45" s="56">
        <v>0</v>
      </c>
      <c r="BD45" s="56">
        <v>0</v>
      </c>
      <c r="BE45" s="56">
        <v>0</v>
      </c>
      <c r="BF45" s="56">
        <v>0</v>
      </c>
      <c r="BG45" s="56">
        <v>0</v>
      </c>
      <c r="BH45" s="56">
        <v>0</v>
      </c>
      <c r="BI45" s="56">
        <v>0</v>
      </c>
      <c r="BJ45" s="56">
        <v>0</v>
      </c>
      <c r="BK45" s="56">
        <v>0</v>
      </c>
      <c r="BL45" s="56">
        <v>0</v>
      </c>
      <c r="BM45" s="56">
        <v>0</v>
      </c>
      <c r="BN45" s="56">
        <v>0</v>
      </c>
      <c r="BO45" s="56">
        <v>0</v>
      </c>
      <c r="BP45" s="56">
        <v>0</v>
      </c>
      <c r="BQ45" s="56">
        <v>0</v>
      </c>
      <c r="BR45" s="56">
        <v>0</v>
      </c>
      <c r="BS45" s="56">
        <v>0</v>
      </c>
      <c r="BT45" s="56">
        <v>0</v>
      </c>
      <c r="BU45" s="56">
        <v>0</v>
      </c>
      <c r="BV45" s="56">
        <v>0</v>
      </c>
      <c r="BW45" s="56">
        <v>0</v>
      </c>
      <c r="BX45" s="56">
        <v>0</v>
      </c>
      <c r="BY45" s="56">
        <v>0</v>
      </c>
      <c r="BZ45" s="56">
        <v>0</v>
      </c>
      <c r="CA45" s="56">
        <v>0</v>
      </c>
      <c r="CB45" s="56">
        <v>0</v>
      </c>
      <c r="CC45" s="56">
        <v>0</v>
      </c>
      <c r="CD45" s="56">
        <v>0</v>
      </c>
      <c r="CE45" s="56">
        <v>0</v>
      </c>
      <c r="CF45" s="56">
        <v>0</v>
      </c>
    </row>
    <row r="46" spans="1:84" s="44" customFormat="1" ht="50" customHeight="1" x14ac:dyDescent="0.35">
      <c r="A46" s="3" t="s">
        <v>24</v>
      </c>
      <c r="B46" s="30" t="s">
        <v>36</v>
      </c>
      <c r="C46" s="54" t="s">
        <v>44</v>
      </c>
      <c r="D46" s="56">
        <v>0</v>
      </c>
      <c r="E46" s="56">
        <v>0</v>
      </c>
      <c r="F46" s="56">
        <v>0</v>
      </c>
      <c r="G46" s="56">
        <v>0</v>
      </c>
      <c r="H46" s="56">
        <v>0</v>
      </c>
      <c r="I46" s="56">
        <v>0</v>
      </c>
      <c r="J46" s="56">
        <v>0</v>
      </c>
      <c r="K46" s="56">
        <v>0</v>
      </c>
      <c r="L46" s="56">
        <v>0</v>
      </c>
      <c r="M46" s="56">
        <v>0</v>
      </c>
      <c r="N46" s="56">
        <v>0</v>
      </c>
      <c r="O46" s="56">
        <v>0</v>
      </c>
      <c r="P46" s="56">
        <v>0</v>
      </c>
      <c r="Q46" s="56">
        <v>0</v>
      </c>
      <c r="R46" s="56">
        <v>0</v>
      </c>
      <c r="S46" s="56">
        <v>0</v>
      </c>
      <c r="T46" s="56">
        <v>0</v>
      </c>
      <c r="U46" s="56">
        <v>0</v>
      </c>
      <c r="V46" s="56">
        <v>0</v>
      </c>
      <c r="W46" s="56">
        <v>0</v>
      </c>
      <c r="X46" s="56">
        <v>0</v>
      </c>
      <c r="Y46" s="56">
        <v>20</v>
      </c>
      <c r="Z46" s="56">
        <v>20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56">
        <v>0</v>
      </c>
      <c r="AY46" s="56">
        <v>0</v>
      </c>
      <c r="AZ46" s="56">
        <v>0</v>
      </c>
      <c r="BA46" s="56">
        <v>0</v>
      </c>
      <c r="BB46" s="56">
        <v>0</v>
      </c>
      <c r="BC46" s="56">
        <v>0</v>
      </c>
      <c r="BD46" s="56">
        <v>0</v>
      </c>
      <c r="BE46" s="56">
        <v>0</v>
      </c>
      <c r="BF46" s="56">
        <v>0</v>
      </c>
      <c r="BG46" s="56">
        <v>0</v>
      </c>
      <c r="BH46" s="56">
        <v>0</v>
      </c>
      <c r="BI46" s="56">
        <v>0</v>
      </c>
      <c r="BJ46" s="56">
        <v>0</v>
      </c>
      <c r="BK46" s="56">
        <v>0</v>
      </c>
      <c r="BL46" s="56">
        <v>0</v>
      </c>
      <c r="BM46" s="56">
        <v>0</v>
      </c>
      <c r="BN46" s="56">
        <v>0</v>
      </c>
      <c r="BO46" s="56">
        <v>0</v>
      </c>
      <c r="BP46" s="56">
        <v>0</v>
      </c>
      <c r="BQ46" s="56">
        <v>0</v>
      </c>
      <c r="BR46" s="56">
        <v>0</v>
      </c>
      <c r="BS46" s="56">
        <v>0</v>
      </c>
      <c r="BT46" s="56">
        <v>0</v>
      </c>
      <c r="BU46" s="56">
        <v>0</v>
      </c>
      <c r="BV46" s="56">
        <v>0</v>
      </c>
      <c r="BW46" s="56">
        <v>0</v>
      </c>
      <c r="BX46" s="56">
        <v>0</v>
      </c>
      <c r="BY46" s="56">
        <v>0</v>
      </c>
      <c r="BZ46" s="56">
        <v>0</v>
      </c>
      <c r="CA46" s="56">
        <v>0</v>
      </c>
      <c r="CB46" s="56">
        <v>0</v>
      </c>
      <c r="CC46" s="56">
        <v>0</v>
      </c>
      <c r="CD46" s="56">
        <v>0</v>
      </c>
      <c r="CE46" s="56">
        <v>0</v>
      </c>
      <c r="CF46" s="56">
        <v>0</v>
      </c>
    </row>
    <row r="47" spans="1:84" s="44" customFormat="1" ht="50" customHeight="1" x14ac:dyDescent="0.35">
      <c r="A47" s="4" t="s">
        <v>24</v>
      </c>
      <c r="B47" s="31" t="s">
        <v>37</v>
      </c>
      <c r="C47" s="58" t="s">
        <v>44</v>
      </c>
      <c r="D47" s="59">
        <v>0</v>
      </c>
      <c r="E47" s="59">
        <v>0</v>
      </c>
      <c r="F47" s="59">
        <v>0</v>
      </c>
      <c r="G47" s="59">
        <v>0</v>
      </c>
      <c r="H47" s="59">
        <v>0</v>
      </c>
      <c r="I47" s="59">
        <v>0</v>
      </c>
      <c r="J47" s="59">
        <v>0</v>
      </c>
      <c r="K47" s="59">
        <v>0</v>
      </c>
      <c r="L47" s="59">
        <v>0</v>
      </c>
      <c r="M47" s="59">
        <v>0</v>
      </c>
      <c r="N47" s="59">
        <v>0</v>
      </c>
      <c r="O47" s="59">
        <v>0</v>
      </c>
      <c r="P47" s="59">
        <v>0</v>
      </c>
      <c r="Q47" s="59">
        <v>0</v>
      </c>
      <c r="R47" s="59">
        <v>0</v>
      </c>
      <c r="S47" s="59">
        <v>0</v>
      </c>
      <c r="T47" s="59">
        <v>0</v>
      </c>
      <c r="U47" s="59">
        <v>0</v>
      </c>
      <c r="V47" s="59">
        <v>0</v>
      </c>
      <c r="W47" s="59">
        <v>0</v>
      </c>
      <c r="X47" s="59">
        <v>200</v>
      </c>
      <c r="Y47" s="59">
        <v>200</v>
      </c>
      <c r="Z47" s="59">
        <v>0</v>
      </c>
      <c r="AA47" s="59">
        <v>0</v>
      </c>
      <c r="AB47" s="59">
        <v>0</v>
      </c>
      <c r="AC47" s="59">
        <v>0</v>
      </c>
      <c r="AD47" s="59">
        <v>0</v>
      </c>
      <c r="AE47" s="59">
        <v>0</v>
      </c>
      <c r="AF47" s="59">
        <v>0</v>
      </c>
      <c r="AG47" s="59">
        <v>0</v>
      </c>
      <c r="AH47" s="59">
        <v>0</v>
      </c>
      <c r="AI47" s="59">
        <v>0</v>
      </c>
      <c r="AJ47" s="59">
        <v>0</v>
      </c>
      <c r="AK47" s="59">
        <v>0</v>
      </c>
      <c r="AL47" s="59">
        <v>0</v>
      </c>
      <c r="AM47" s="59">
        <v>0</v>
      </c>
      <c r="AN47" s="59">
        <v>0</v>
      </c>
      <c r="AO47" s="59">
        <v>0</v>
      </c>
      <c r="AP47" s="59">
        <v>0</v>
      </c>
      <c r="AQ47" s="59">
        <v>0</v>
      </c>
      <c r="AR47" s="59">
        <v>0</v>
      </c>
      <c r="AS47" s="59">
        <v>0</v>
      </c>
      <c r="AT47" s="59">
        <v>0</v>
      </c>
      <c r="AU47" s="59">
        <v>0</v>
      </c>
      <c r="AV47" s="59">
        <v>0</v>
      </c>
      <c r="AW47" s="59">
        <v>0</v>
      </c>
      <c r="AX47" s="59">
        <v>0</v>
      </c>
      <c r="AY47" s="59">
        <v>0</v>
      </c>
      <c r="AZ47" s="59">
        <v>0</v>
      </c>
      <c r="BA47" s="59">
        <v>0</v>
      </c>
      <c r="BB47" s="59">
        <v>0</v>
      </c>
      <c r="BC47" s="59">
        <v>0</v>
      </c>
      <c r="BD47" s="59">
        <v>0</v>
      </c>
      <c r="BE47" s="59">
        <v>0</v>
      </c>
      <c r="BF47" s="59">
        <v>0</v>
      </c>
      <c r="BG47" s="59">
        <v>0</v>
      </c>
      <c r="BH47" s="59">
        <v>0</v>
      </c>
      <c r="BI47" s="59">
        <v>0</v>
      </c>
      <c r="BJ47" s="59">
        <v>0</v>
      </c>
      <c r="BK47" s="59">
        <v>0</v>
      </c>
      <c r="BL47" s="59">
        <v>0</v>
      </c>
      <c r="BM47" s="59">
        <v>0</v>
      </c>
      <c r="BN47" s="59">
        <v>0</v>
      </c>
      <c r="BO47" s="59">
        <v>0</v>
      </c>
      <c r="BP47" s="59">
        <v>0</v>
      </c>
      <c r="BQ47" s="59">
        <v>0</v>
      </c>
      <c r="BR47" s="59">
        <v>0</v>
      </c>
      <c r="BS47" s="59">
        <v>0</v>
      </c>
      <c r="BT47" s="59">
        <v>0</v>
      </c>
      <c r="BU47" s="59">
        <v>0</v>
      </c>
      <c r="BV47" s="59">
        <v>0</v>
      </c>
      <c r="BW47" s="59">
        <v>0</v>
      </c>
      <c r="BX47" s="59">
        <v>0</v>
      </c>
      <c r="BY47" s="59">
        <v>0</v>
      </c>
      <c r="BZ47" s="59">
        <v>0</v>
      </c>
      <c r="CA47" s="59">
        <v>0</v>
      </c>
      <c r="CB47" s="59">
        <v>0</v>
      </c>
      <c r="CC47" s="59">
        <v>0</v>
      </c>
      <c r="CD47" s="59">
        <v>0</v>
      </c>
      <c r="CE47" s="59">
        <v>0</v>
      </c>
      <c r="CF47" s="59">
        <v>0</v>
      </c>
    </row>
    <row r="48" spans="1:84" ht="15.75" customHeight="1" x14ac:dyDescent="0.35">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row>
    <row r="49" spans="1:84" s="44" customFormat="1" ht="15.75" customHeight="1" x14ac:dyDescent="0.35">
      <c r="A49" s="70" t="s">
        <v>79</v>
      </c>
      <c r="B49" s="70"/>
    </row>
    <row r="50" spans="1:84" s="9" customFormat="1" ht="15.75" customHeight="1" x14ac:dyDescent="0.35">
      <c r="A50" s="35" t="s">
        <v>20</v>
      </c>
      <c r="B50" s="35" t="s">
        <v>21</v>
      </c>
      <c r="C50" s="35" t="s">
        <v>45</v>
      </c>
      <c r="D50" s="35">
        <v>2020</v>
      </c>
      <c r="E50" s="35">
        <v>2021</v>
      </c>
      <c r="F50" s="35">
        <v>2022</v>
      </c>
      <c r="G50" s="35">
        <v>2023</v>
      </c>
      <c r="H50" s="35">
        <v>2024</v>
      </c>
      <c r="I50" s="35">
        <v>2025</v>
      </c>
      <c r="J50" s="35">
        <v>2026</v>
      </c>
      <c r="K50" s="35">
        <v>2027</v>
      </c>
      <c r="L50" s="35">
        <v>2028</v>
      </c>
      <c r="M50" s="35">
        <v>2029</v>
      </c>
      <c r="N50" s="35">
        <v>2030</v>
      </c>
      <c r="O50" s="35">
        <v>2031</v>
      </c>
      <c r="P50" s="35">
        <v>2032</v>
      </c>
      <c r="Q50" s="35">
        <v>2033</v>
      </c>
      <c r="R50" s="35">
        <v>2034</v>
      </c>
      <c r="S50" s="35">
        <v>2035</v>
      </c>
      <c r="T50" s="35">
        <v>2036</v>
      </c>
      <c r="U50" s="35">
        <v>2037</v>
      </c>
      <c r="V50" s="35">
        <v>2038</v>
      </c>
      <c r="W50" s="35">
        <v>2039</v>
      </c>
      <c r="X50" s="35">
        <v>2040</v>
      </c>
      <c r="Y50" s="35">
        <v>2041</v>
      </c>
      <c r="Z50" s="35">
        <v>2042</v>
      </c>
      <c r="AA50" s="35">
        <v>2043</v>
      </c>
      <c r="AB50" s="35">
        <v>2044</v>
      </c>
      <c r="AC50" s="35">
        <v>2045</v>
      </c>
      <c r="AD50" s="35">
        <v>2046</v>
      </c>
      <c r="AE50" s="35">
        <v>2047</v>
      </c>
      <c r="AF50" s="35">
        <v>2048</v>
      </c>
      <c r="AG50" s="35">
        <v>2049</v>
      </c>
      <c r="AH50" s="35">
        <v>2050</v>
      </c>
      <c r="AI50" s="35">
        <v>2051</v>
      </c>
      <c r="AJ50" s="35">
        <v>2052</v>
      </c>
      <c r="AK50" s="35">
        <v>2053</v>
      </c>
      <c r="AL50" s="35">
        <v>2054</v>
      </c>
      <c r="AM50" s="35">
        <v>2055</v>
      </c>
      <c r="AN50" s="35">
        <v>2056</v>
      </c>
      <c r="AO50" s="35">
        <v>2057</v>
      </c>
      <c r="AP50" s="35">
        <v>2058</v>
      </c>
      <c r="AQ50" s="35">
        <v>2059</v>
      </c>
      <c r="AR50" s="35">
        <v>2060</v>
      </c>
      <c r="AS50" s="35">
        <v>2061</v>
      </c>
      <c r="AT50" s="35">
        <v>2062</v>
      </c>
      <c r="AU50" s="35">
        <v>2063</v>
      </c>
      <c r="AV50" s="35">
        <v>2064</v>
      </c>
      <c r="AW50" s="35">
        <v>2065</v>
      </c>
      <c r="AX50" s="35">
        <v>2066</v>
      </c>
      <c r="AY50" s="35">
        <v>2067</v>
      </c>
      <c r="AZ50" s="35">
        <v>2068</v>
      </c>
      <c r="BA50" s="35">
        <v>2069</v>
      </c>
      <c r="BB50" s="35">
        <v>2070</v>
      </c>
      <c r="BC50" s="35">
        <v>2071</v>
      </c>
      <c r="BD50" s="35">
        <v>2072</v>
      </c>
      <c r="BE50" s="35">
        <v>2073</v>
      </c>
      <c r="BF50" s="35">
        <v>2074</v>
      </c>
      <c r="BG50" s="35">
        <v>2075</v>
      </c>
      <c r="BH50" s="35">
        <v>2076</v>
      </c>
      <c r="BI50" s="35">
        <v>2077</v>
      </c>
      <c r="BJ50" s="35">
        <v>2078</v>
      </c>
      <c r="BK50" s="35">
        <v>2079</v>
      </c>
      <c r="BL50" s="35">
        <v>2080</v>
      </c>
      <c r="BM50" s="35">
        <v>2081</v>
      </c>
      <c r="BN50" s="35">
        <v>2082</v>
      </c>
      <c r="BO50" s="35">
        <v>2083</v>
      </c>
      <c r="BP50" s="35">
        <v>2084</v>
      </c>
      <c r="BQ50" s="35">
        <v>2085</v>
      </c>
      <c r="BR50" s="35">
        <v>2086</v>
      </c>
      <c r="BS50" s="35">
        <v>2087</v>
      </c>
      <c r="BT50" s="35">
        <v>2088</v>
      </c>
      <c r="BU50" s="35">
        <v>2089</v>
      </c>
      <c r="BV50" s="35">
        <v>2090</v>
      </c>
      <c r="BW50" s="35">
        <v>2091</v>
      </c>
      <c r="BX50" s="35">
        <v>2092</v>
      </c>
      <c r="BY50" s="35">
        <v>2093</v>
      </c>
      <c r="BZ50" s="35">
        <v>2094</v>
      </c>
      <c r="CA50" s="35">
        <v>2095</v>
      </c>
      <c r="CB50" s="35">
        <v>2096</v>
      </c>
      <c r="CC50" s="35">
        <v>2097</v>
      </c>
      <c r="CD50" s="35">
        <v>2098</v>
      </c>
      <c r="CE50" s="35">
        <v>2099</v>
      </c>
      <c r="CF50" s="35">
        <v>2100</v>
      </c>
    </row>
    <row r="51" spans="1:84" s="44" customFormat="1" ht="50" customHeight="1" x14ac:dyDescent="0.35">
      <c r="A51" s="2" t="s">
        <v>22</v>
      </c>
      <c r="B51" s="28" t="s">
        <v>38</v>
      </c>
      <c r="C51" s="52" t="s">
        <v>44</v>
      </c>
      <c r="D51" s="53">
        <v>0</v>
      </c>
      <c r="E51" s="53">
        <v>0</v>
      </c>
      <c r="F51" s="53">
        <v>10000</v>
      </c>
      <c r="G51" s="53">
        <v>10000</v>
      </c>
      <c r="H51" s="53">
        <v>10000</v>
      </c>
      <c r="I51" s="53">
        <v>10000</v>
      </c>
      <c r="J51" s="53">
        <f t="shared" ref="J51:J56" si="0">I51/2</f>
        <v>5000</v>
      </c>
      <c r="K51" s="53">
        <f t="shared" ref="K51:K56" si="1">J51</f>
        <v>5000</v>
      </c>
      <c r="L51" s="53">
        <v>0</v>
      </c>
      <c r="M51" s="53">
        <v>0</v>
      </c>
      <c r="N51" s="53">
        <v>0</v>
      </c>
      <c r="O51" s="53">
        <v>0</v>
      </c>
      <c r="P51" s="53">
        <v>0</v>
      </c>
      <c r="Q51" s="53">
        <v>0</v>
      </c>
      <c r="R51" s="53">
        <v>0</v>
      </c>
      <c r="S51" s="53">
        <v>0</v>
      </c>
      <c r="T51" s="53">
        <v>0</v>
      </c>
      <c r="U51" s="53">
        <v>0</v>
      </c>
      <c r="V51" s="53">
        <v>0</v>
      </c>
      <c r="W51" s="53">
        <v>0</v>
      </c>
      <c r="X51" s="53">
        <v>0</v>
      </c>
      <c r="Y51" s="53">
        <v>0</v>
      </c>
      <c r="Z51" s="53">
        <v>0</v>
      </c>
      <c r="AA51" s="53">
        <v>0</v>
      </c>
      <c r="AB51" s="53">
        <v>0</v>
      </c>
      <c r="AC51" s="53">
        <v>0</v>
      </c>
      <c r="AD51" s="53">
        <v>0</v>
      </c>
      <c r="AE51" s="53">
        <v>0</v>
      </c>
      <c r="AF51" s="53">
        <v>0</v>
      </c>
      <c r="AG51" s="53">
        <v>0</v>
      </c>
      <c r="AH51" s="53">
        <v>0</v>
      </c>
      <c r="AI51" s="53">
        <v>0</v>
      </c>
      <c r="AJ51" s="53">
        <v>0</v>
      </c>
      <c r="AK51" s="53">
        <v>0</v>
      </c>
      <c r="AL51" s="53">
        <v>0</v>
      </c>
      <c r="AM51" s="53">
        <v>0</v>
      </c>
      <c r="AN51" s="53">
        <v>0</v>
      </c>
      <c r="AO51" s="53">
        <v>0</v>
      </c>
      <c r="AP51" s="53">
        <v>0</v>
      </c>
      <c r="AQ51" s="53">
        <v>0</v>
      </c>
      <c r="AR51" s="53">
        <v>0</v>
      </c>
      <c r="AS51" s="53">
        <v>0</v>
      </c>
      <c r="AT51" s="53">
        <v>0</v>
      </c>
      <c r="AU51" s="53">
        <v>0</v>
      </c>
      <c r="AV51" s="53">
        <v>0</v>
      </c>
      <c r="AW51" s="53">
        <v>0</v>
      </c>
      <c r="AX51" s="53">
        <v>0</v>
      </c>
      <c r="AY51" s="53">
        <v>0</v>
      </c>
      <c r="AZ51" s="53">
        <v>0</v>
      </c>
      <c r="BA51" s="53">
        <v>0</v>
      </c>
      <c r="BB51" s="53">
        <v>0</v>
      </c>
      <c r="BC51" s="53">
        <v>0</v>
      </c>
      <c r="BD51" s="53">
        <v>0</v>
      </c>
      <c r="BE51" s="53">
        <v>0</v>
      </c>
      <c r="BF51" s="53">
        <v>0</v>
      </c>
      <c r="BG51" s="53">
        <v>0</v>
      </c>
      <c r="BH51" s="53">
        <v>0</v>
      </c>
      <c r="BI51" s="53">
        <v>0</v>
      </c>
      <c r="BJ51" s="53">
        <v>0</v>
      </c>
      <c r="BK51" s="53">
        <v>0</v>
      </c>
      <c r="BL51" s="53">
        <v>0</v>
      </c>
      <c r="BM51" s="53">
        <v>0</v>
      </c>
      <c r="BN51" s="53">
        <v>0</v>
      </c>
      <c r="BO51" s="53">
        <v>0</v>
      </c>
      <c r="BP51" s="53">
        <v>0</v>
      </c>
      <c r="BQ51" s="53">
        <v>0</v>
      </c>
      <c r="BR51" s="53">
        <v>0</v>
      </c>
      <c r="BS51" s="53">
        <v>0</v>
      </c>
      <c r="BT51" s="53">
        <v>0</v>
      </c>
      <c r="BU51" s="53">
        <v>0</v>
      </c>
      <c r="BV51" s="53">
        <v>0</v>
      </c>
      <c r="BW51" s="53">
        <v>0</v>
      </c>
      <c r="BX51" s="53">
        <v>0</v>
      </c>
      <c r="BY51" s="53">
        <v>0</v>
      </c>
      <c r="BZ51" s="53">
        <v>0</v>
      </c>
      <c r="CA51" s="53">
        <v>0</v>
      </c>
      <c r="CB51" s="53">
        <v>0</v>
      </c>
      <c r="CC51" s="53">
        <v>0</v>
      </c>
      <c r="CD51" s="53">
        <v>0</v>
      </c>
      <c r="CE51" s="53">
        <v>0</v>
      </c>
      <c r="CF51" s="53">
        <v>0</v>
      </c>
    </row>
    <row r="52" spans="1:84" s="44" customFormat="1" ht="50" customHeight="1" x14ac:dyDescent="0.35">
      <c r="A52" s="3" t="s">
        <v>22</v>
      </c>
      <c r="B52" s="29" t="s">
        <v>25</v>
      </c>
      <c r="C52" s="54" t="s">
        <v>44</v>
      </c>
      <c r="D52" s="55">
        <v>0</v>
      </c>
      <c r="E52" s="55">
        <v>0</v>
      </c>
      <c r="F52" s="55">
        <v>5000</v>
      </c>
      <c r="G52" s="55">
        <v>5000</v>
      </c>
      <c r="H52" s="55">
        <v>5000</v>
      </c>
      <c r="I52" s="55">
        <v>5000</v>
      </c>
      <c r="J52" s="55">
        <f t="shared" si="0"/>
        <v>2500</v>
      </c>
      <c r="K52" s="55">
        <f t="shared" si="1"/>
        <v>2500</v>
      </c>
      <c r="L52" s="55">
        <v>0</v>
      </c>
      <c r="M52" s="55">
        <v>0</v>
      </c>
      <c r="N52" s="55">
        <v>0</v>
      </c>
      <c r="O52" s="55">
        <v>0</v>
      </c>
      <c r="P52" s="55">
        <v>0</v>
      </c>
      <c r="Q52" s="55">
        <v>0</v>
      </c>
      <c r="R52" s="55">
        <v>0</v>
      </c>
      <c r="S52" s="55">
        <v>0</v>
      </c>
      <c r="T52" s="55">
        <v>0</v>
      </c>
      <c r="U52" s="55">
        <v>0</v>
      </c>
      <c r="V52" s="55">
        <v>0</v>
      </c>
      <c r="W52" s="55">
        <v>0</v>
      </c>
      <c r="X52" s="55">
        <v>0</v>
      </c>
      <c r="Y52" s="55">
        <v>0</v>
      </c>
      <c r="Z52" s="55">
        <v>0</v>
      </c>
      <c r="AA52" s="55">
        <v>0</v>
      </c>
      <c r="AB52" s="55">
        <v>0</v>
      </c>
      <c r="AC52" s="55">
        <v>0</v>
      </c>
      <c r="AD52" s="55">
        <v>0</v>
      </c>
      <c r="AE52" s="55">
        <v>0</v>
      </c>
      <c r="AF52" s="55">
        <v>0</v>
      </c>
      <c r="AG52" s="55">
        <v>0</v>
      </c>
      <c r="AH52" s="55">
        <v>0</v>
      </c>
      <c r="AI52" s="55">
        <v>0</v>
      </c>
      <c r="AJ52" s="55">
        <v>0</v>
      </c>
      <c r="AK52" s="55">
        <v>0</v>
      </c>
      <c r="AL52" s="55">
        <v>0</v>
      </c>
      <c r="AM52" s="55">
        <v>0</v>
      </c>
      <c r="AN52" s="55">
        <v>0</v>
      </c>
      <c r="AO52" s="55">
        <v>0</v>
      </c>
      <c r="AP52" s="55">
        <v>0</v>
      </c>
      <c r="AQ52" s="55">
        <v>0</v>
      </c>
      <c r="AR52" s="55">
        <v>0</v>
      </c>
      <c r="AS52" s="55">
        <v>0</v>
      </c>
      <c r="AT52" s="55">
        <v>0</v>
      </c>
      <c r="AU52" s="55">
        <v>0</v>
      </c>
      <c r="AV52" s="55">
        <v>0</v>
      </c>
      <c r="AW52" s="55">
        <v>0</v>
      </c>
      <c r="AX52" s="55">
        <v>0</v>
      </c>
      <c r="AY52" s="55">
        <v>0</v>
      </c>
      <c r="AZ52" s="55">
        <v>0</v>
      </c>
      <c r="BA52" s="55">
        <v>0</v>
      </c>
      <c r="BB52" s="55">
        <v>0</v>
      </c>
      <c r="BC52" s="55">
        <v>0</v>
      </c>
      <c r="BD52" s="55">
        <v>0</v>
      </c>
      <c r="BE52" s="55">
        <v>0</v>
      </c>
      <c r="BF52" s="55">
        <v>0</v>
      </c>
      <c r="BG52" s="55">
        <v>0</v>
      </c>
      <c r="BH52" s="55">
        <v>0</v>
      </c>
      <c r="BI52" s="55">
        <v>0</v>
      </c>
      <c r="BJ52" s="55">
        <v>0</v>
      </c>
      <c r="BK52" s="55">
        <v>0</v>
      </c>
      <c r="BL52" s="55">
        <v>0</v>
      </c>
      <c r="BM52" s="55">
        <v>0</v>
      </c>
      <c r="BN52" s="55">
        <v>0</v>
      </c>
      <c r="BO52" s="55">
        <v>0</v>
      </c>
      <c r="BP52" s="55">
        <v>0</v>
      </c>
      <c r="BQ52" s="55">
        <v>0</v>
      </c>
      <c r="BR52" s="55">
        <v>0</v>
      </c>
      <c r="BS52" s="55">
        <v>0</v>
      </c>
      <c r="BT52" s="55">
        <v>0</v>
      </c>
      <c r="BU52" s="55">
        <v>0</v>
      </c>
      <c r="BV52" s="55">
        <v>0</v>
      </c>
      <c r="BW52" s="55">
        <v>0</v>
      </c>
      <c r="BX52" s="55">
        <v>0</v>
      </c>
      <c r="BY52" s="55">
        <v>0</v>
      </c>
      <c r="BZ52" s="55">
        <v>0</v>
      </c>
      <c r="CA52" s="55">
        <v>0</v>
      </c>
      <c r="CB52" s="55">
        <v>0</v>
      </c>
      <c r="CC52" s="55">
        <v>0</v>
      </c>
      <c r="CD52" s="55">
        <v>0</v>
      </c>
      <c r="CE52" s="55">
        <v>0</v>
      </c>
      <c r="CF52" s="55">
        <v>0</v>
      </c>
    </row>
    <row r="53" spans="1:84" s="44" customFormat="1" ht="50" customHeight="1" x14ac:dyDescent="0.35">
      <c r="A53" s="3" t="s">
        <v>22</v>
      </c>
      <c r="B53" s="29" t="s">
        <v>26</v>
      </c>
      <c r="C53" s="54" t="s">
        <v>47</v>
      </c>
      <c r="D53" s="55">
        <v>0</v>
      </c>
      <c r="E53" s="55">
        <v>0</v>
      </c>
      <c r="F53" s="55">
        <v>2000</v>
      </c>
      <c r="G53" s="55">
        <v>2000</v>
      </c>
      <c r="H53" s="55">
        <v>2000</v>
      </c>
      <c r="I53" s="55">
        <v>2000</v>
      </c>
      <c r="J53" s="55">
        <f t="shared" si="0"/>
        <v>1000</v>
      </c>
      <c r="K53" s="55">
        <f t="shared" si="1"/>
        <v>1000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0</v>
      </c>
      <c r="AD53" s="55">
        <v>0</v>
      </c>
      <c r="AE53" s="55">
        <v>0</v>
      </c>
      <c r="AF53" s="55">
        <v>0</v>
      </c>
      <c r="AG53" s="55">
        <v>0</v>
      </c>
      <c r="AH53" s="55">
        <v>0</v>
      </c>
      <c r="AI53" s="55">
        <v>0</v>
      </c>
      <c r="AJ53" s="55">
        <v>0</v>
      </c>
      <c r="AK53" s="55">
        <v>0</v>
      </c>
      <c r="AL53" s="55">
        <v>0</v>
      </c>
      <c r="AM53" s="55">
        <v>0</v>
      </c>
      <c r="AN53" s="55">
        <v>0</v>
      </c>
      <c r="AO53" s="55">
        <v>0</v>
      </c>
      <c r="AP53" s="55">
        <v>0</v>
      </c>
      <c r="AQ53" s="55">
        <v>0</v>
      </c>
      <c r="AR53" s="55">
        <v>0</v>
      </c>
      <c r="AS53" s="55">
        <v>0</v>
      </c>
      <c r="AT53" s="55">
        <v>0</v>
      </c>
      <c r="AU53" s="55">
        <v>0</v>
      </c>
      <c r="AV53" s="55">
        <v>0</v>
      </c>
      <c r="AW53" s="55">
        <v>0</v>
      </c>
      <c r="AX53" s="55">
        <v>0</v>
      </c>
      <c r="AY53" s="55">
        <v>0</v>
      </c>
      <c r="AZ53" s="55">
        <v>0</v>
      </c>
      <c r="BA53" s="55">
        <v>0</v>
      </c>
      <c r="BB53" s="55">
        <v>0</v>
      </c>
      <c r="BC53" s="55">
        <v>0</v>
      </c>
      <c r="BD53" s="55">
        <v>0</v>
      </c>
      <c r="BE53" s="55">
        <v>0</v>
      </c>
      <c r="BF53" s="55">
        <v>0</v>
      </c>
      <c r="BG53" s="55">
        <v>0</v>
      </c>
      <c r="BH53" s="55">
        <v>0</v>
      </c>
      <c r="BI53" s="55">
        <v>0</v>
      </c>
      <c r="BJ53" s="55">
        <v>0</v>
      </c>
      <c r="BK53" s="55">
        <v>0</v>
      </c>
      <c r="BL53" s="55">
        <v>0</v>
      </c>
      <c r="BM53" s="55">
        <v>0</v>
      </c>
      <c r="BN53" s="55">
        <v>0</v>
      </c>
      <c r="BO53" s="55">
        <v>0</v>
      </c>
      <c r="BP53" s="55">
        <v>0</v>
      </c>
      <c r="BQ53" s="55">
        <v>0</v>
      </c>
      <c r="BR53" s="55">
        <v>0</v>
      </c>
      <c r="BS53" s="55">
        <v>0</v>
      </c>
      <c r="BT53" s="55">
        <v>0</v>
      </c>
      <c r="BU53" s="55">
        <v>0</v>
      </c>
      <c r="BV53" s="55">
        <v>0</v>
      </c>
      <c r="BW53" s="55">
        <v>0</v>
      </c>
      <c r="BX53" s="55">
        <v>0</v>
      </c>
      <c r="BY53" s="55">
        <v>0</v>
      </c>
      <c r="BZ53" s="55">
        <v>0</v>
      </c>
      <c r="CA53" s="55">
        <v>0</v>
      </c>
      <c r="CB53" s="55">
        <v>0</v>
      </c>
      <c r="CC53" s="55">
        <v>0</v>
      </c>
      <c r="CD53" s="55">
        <v>0</v>
      </c>
      <c r="CE53" s="55">
        <v>0</v>
      </c>
      <c r="CF53" s="55">
        <v>0</v>
      </c>
    </row>
    <row r="54" spans="1:84" s="44" customFormat="1" ht="50" customHeight="1" x14ac:dyDescent="0.35">
      <c r="A54" s="3" t="s">
        <v>22</v>
      </c>
      <c r="B54" s="30" t="s">
        <v>27</v>
      </c>
      <c r="C54" s="54" t="s">
        <v>44</v>
      </c>
      <c r="D54" s="55">
        <v>0</v>
      </c>
      <c r="E54" s="55">
        <v>0</v>
      </c>
      <c r="F54" s="56">
        <v>5000</v>
      </c>
      <c r="G54" s="56">
        <v>5000</v>
      </c>
      <c r="H54" s="56">
        <v>5000</v>
      </c>
      <c r="I54" s="56">
        <v>5000</v>
      </c>
      <c r="J54" s="55">
        <f t="shared" si="0"/>
        <v>2500</v>
      </c>
      <c r="K54" s="55">
        <f t="shared" si="1"/>
        <v>2500</v>
      </c>
      <c r="L54" s="56">
        <v>0</v>
      </c>
      <c r="M54" s="56">
        <v>0</v>
      </c>
      <c r="N54" s="56">
        <v>0</v>
      </c>
      <c r="O54" s="56">
        <v>0</v>
      </c>
      <c r="P54" s="56">
        <v>0</v>
      </c>
      <c r="Q54" s="56">
        <v>0</v>
      </c>
      <c r="R54" s="56">
        <v>0</v>
      </c>
      <c r="S54" s="56">
        <v>0</v>
      </c>
      <c r="T54" s="56">
        <v>0</v>
      </c>
      <c r="U54" s="56">
        <v>0</v>
      </c>
      <c r="V54" s="56">
        <v>0</v>
      </c>
      <c r="W54" s="56">
        <v>0</v>
      </c>
      <c r="X54" s="56">
        <v>0</v>
      </c>
      <c r="Y54" s="56">
        <v>0</v>
      </c>
      <c r="Z54" s="56">
        <v>0</v>
      </c>
      <c r="AA54" s="56">
        <v>0</v>
      </c>
      <c r="AB54" s="56">
        <v>0</v>
      </c>
      <c r="AC54" s="56">
        <v>0</v>
      </c>
      <c r="AD54" s="56">
        <v>0</v>
      </c>
      <c r="AE54" s="56">
        <v>0</v>
      </c>
      <c r="AF54" s="56">
        <v>0</v>
      </c>
      <c r="AG54" s="56">
        <v>0</v>
      </c>
      <c r="AH54" s="56">
        <v>0</v>
      </c>
      <c r="AI54" s="56">
        <v>0</v>
      </c>
      <c r="AJ54" s="56">
        <v>0</v>
      </c>
      <c r="AK54" s="56">
        <v>0</v>
      </c>
      <c r="AL54" s="56">
        <v>0</v>
      </c>
      <c r="AM54" s="56">
        <v>0</v>
      </c>
      <c r="AN54" s="56">
        <v>0</v>
      </c>
      <c r="AO54" s="56">
        <v>0</v>
      </c>
      <c r="AP54" s="56">
        <v>0</v>
      </c>
      <c r="AQ54" s="56">
        <v>0</v>
      </c>
      <c r="AR54" s="56">
        <v>0</v>
      </c>
      <c r="AS54" s="56">
        <v>0</v>
      </c>
      <c r="AT54" s="56">
        <v>0</v>
      </c>
      <c r="AU54" s="56">
        <v>0</v>
      </c>
      <c r="AV54" s="56">
        <v>0</v>
      </c>
      <c r="AW54" s="56">
        <v>0</v>
      </c>
      <c r="AX54" s="56">
        <v>0</v>
      </c>
      <c r="AY54" s="56">
        <v>0</v>
      </c>
      <c r="AZ54" s="56">
        <v>0</v>
      </c>
      <c r="BA54" s="56">
        <v>0</v>
      </c>
      <c r="BB54" s="56">
        <v>0</v>
      </c>
      <c r="BC54" s="56">
        <v>0</v>
      </c>
      <c r="BD54" s="56">
        <v>0</v>
      </c>
      <c r="BE54" s="56">
        <v>0</v>
      </c>
      <c r="BF54" s="56">
        <v>0</v>
      </c>
      <c r="BG54" s="56">
        <v>0</v>
      </c>
      <c r="BH54" s="56">
        <v>0</v>
      </c>
      <c r="BI54" s="56">
        <v>0</v>
      </c>
      <c r="BJ54" s="56">
        <v>0</v>
      </c>
      <c r="BK54" s="56">
        <v>0</v>
      </c>
      <c r="BL54" s="56">
        <v>0</v>
      </c>
      <c r="BM54" s="56">
        <v>0</v>
      </c>
      <c r="BN54" s="56">
        <v>0</v>
      </c>
      <c r="BO54" s="56">
        <v>0</v>
      </c>
      <c r="BP54" s="56">
        <v>0</v>
      </c>
      <c r="BQ54" s="56">
        <v>0</v>
      </c>
      <c r="BR54" s="56">
        <v>0</v>
      </c>
      <c r="BS54" s="56">
        <v>0</v>
      </c>
      <c r="BT54" s="56">
        <v>0</v>
      </c>
      <c r="BU54" s="56">
        <v>0</v>
      </c>
      <c r="BV54" s="56">
        <v>0</v>
      </c>
      <c r="BW54" s="56">
        <v>0</v>
      </c>
      <c r="BX54" s="56">
        <v>0</v>
      </c>
      <c r="BY54" s="56">
        <v>0</v>
      </c>
      <c r="BZ54" s="56">
        <v>0</v>
      </c>
      <c r="CA54" s="56">
        <v>0</v>
      </c>
      <c r="CB54" s="56">
        <v>0</v>
      </c>
      <c r="CC54" s="56">
        <v>0</v>
      </c>
      <c r="CD54" s="56">
        <v>0</v>
      </c>
      <c r="CE54" s="56">
        <v>0</v>
      </c>
      <c r="CF54" s="56">
        <v>0</v>
      </c>
    </row>
    <row r="55" spans="1:84" s="44" customFormat="1" ht="50" customHeight="1" x14ac:dyDescent="0.35">
      <c r="A55" s="3" t="s">
        <v>22</v>
      </c>
      <c r="B55" s="30" t="s">
        <v>28</v>
      </c>
      <c r="C55" s="54" t="s">
        <v>44</v>
      </c>
      <c r="D55" s="55">
        <v>0</v>
      </c>
      <c r="E55" s="55">
        <v>0</v>
      </c>
      <c r="F55" s="55">
        <v>1000</v>
      </c>
      <c r="G55" s="55">
        <v>1000</v>
      </c>
      <c r="H55" s="55">
        <v>1000</v>
      </c>
      <c r="I55" s="55">
        <v>1000</v>
      </c>
      <c r="J55" s="55">
        <f t="shared" si="0"/>
        <v>500</v>
      </c>
      <c r="K55" s="55">
        <f t="shared" si="1"/>
        <v>500</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55">
        <v>0</v>
      </c>
      <c r="AC55" s="55">
        <v>0</v>
      </c>
      <c r="AD55" s="55">
        <v>0</v>
      </c>
      <c r="AE55" s="55">
        <v>0</v>
      </c>
      <c r="AF55" s="55">
        <v>0</v>
      </c>
      <c r="AG55" s="55">
        <v>0</v>
      </c>
      <c r="AH55" s="55">
        <v>0</v>
      </c>
      <c r="AI55" s="55">
        <v>0</v>
      </c>
      <c r="AJ55" s="55">
        <v>0</v>
      </c>
      <c r="AK55" s="55">
        <v>0</v>
      </c>
      <c r="AL55" s="55">
        <v>0</v>
      </c>
      <c r="AM55" s="55">
        <v>0</v>
      </c>
      <c r="AN55" s="55">
        <v>0</v>
      </c>
      <c r="AO55" s="55">
        <v>0</v>
      </c>
      <c r="AP55" s="55">
        <v>0</v>
      </c>
      <c r="AQ55" s="55">
        <v>0</v>
      </c>
      <c r="AR55" s="55">
        <v>0</v>
      </c>
      <c r="AS55" s="55">
        <v>0</v>
      </c>
      <c r="AT55" s="55">
        <v>0</v>
      </c>
      <c r="AU55" s="55">
        <v>0</v>
      </c>
      <c r="AV55" s="55">
        <v>0</v>
      </c>
      <c r="AW55" s="55">
        <v>0</v>
      </c>
      <c r="AX55" s="55">
        <v>0</v>
      </c>
      <c r="AY55" s="55">
        <v>0</v>
      </c>
      <c r="AZ55" s="55">
        <v>0</v>
      </c>
      <c r="BA55" s="55">
        <v>0</v>
      </c>
      <c r="BB55" s="55">
        <v>0</v>
      </c>
      <c r="BC55" s="55">
        <v>0</v>
      </c>
      <c r="BD55" s="55">
        <v>0</v>
      </c>
      <c r="BE55" s="55">
        <v>0</v>
      </c>
      <c r="BF55" s="55">
        <v>0</v>
      </c>
      <c r="BG55" s="55">
        <v>0</v>
      </c>
      <c r="BH55" s="55">
        <v>0</v>
      </c>
      <c r="BI55" s="55">
        <v>0</v>
      </c>
      <c r="BJ55" s="55">
        <v>0</v>
      </c>
      <c r="BK55" s="55">
        <v>0</v>
      </c>
      <c r="BL55" s="55">
        <v>0</v>
      </c>
      <c r="BM55" s="55">
        <v>0</v>
      </c>
      <c r="BN55" s="55">
        <v>0</v>
      </c>
      <c r="BO55" s="55">
        <v>0</v>
      </c>
      <c r="BP55" s="55">
        <v>0</v>
      </c>
      <c r="BQ55" s="55">
        <v>0</v>
      </c>
      <c r="BR55" s="55">
        <v>0</v>
      </c>
      <c r="BS55" s="55">
        <v>0</v>
      </c>
      <c r="BT55" s="55">
        <v>0</v>
      </c>
      <c r="BU55" s="55">
        <v>0</v>
      </c>
      <c r="BV55" s="55">
        <v>0</v>
      </c>
      <c r="BW55" s="55">
        <v>0</v>
      </c>
      <c r="BX55" s="55">
        <v>0</v>
      </c>
      <c r="BY55" s="55">
        <v>0</v>
      </c>
      <c r="BZ55" s="55">
        <v>0</v>
      </c>
      <c r="CA55" s="55">
        <v>0</v>
      </c>
      <c r="CB55" s="55">
        <v>0</v>
      </c>
      <c r="CC55" s="55">
        <v>0</v>
      </c>
      <c r="CD55" s="55">
        <v>0</v>
      </c>
      <c r="CE55" s="55">
        <v>0</v>
      </c>
      <c r="CF55" s="55">
        <v>0</v>
      </c>
    </row>
    <row r="56" spans="1:84" s="44" customFormat="1" ht="50" customHeight="1" x14ac:dyDescent="0.35">
      <c r="A56" s="3" t="s">
        <v>22</v>
      </c>
      <c r="B56" s="30" t="s">
        <v>29</v>
      </c>
      <c r="C56" s="54" t="s">
        <v>44</v>
      </c>
      <c r="D56" s="55">
        <v>0</v>
      </c>
      <c r="E56" s="55">
        <v>0</v>
      </c>
      <c r="F56" s="55">
        <v>800</v>
      </c>
      <c r="G56" s="55">
        <v>800</v>
      </c>
      <c r="H56" s="55">
        <v>800</v>
      </c>
      <c r="I56" s="55">
        <v>800</v>
      </c>
      <c r="J56" s="65">
        <f t="shared" si="0"/>
        <v>400</v>
      </c>
      <c r="K56" s="65">
        <f t="shared" si="1"/>
        <v>400</v>
      </c>
      <c r="L56" s="55">
        <v>0</v>
      </c>
      <c r="M56" s="55">
        <v>0</v>
      </c>
      <c r="N56" s="55">
        <v>0</v>
      </c>
      <c r="O56" s="55">
        <v>0</v>
      </c>
      <c r="P56" s="55">
        <v>0</v>
      </c>
      <c r="Q56" s="55">
        <v>0</v>
      </c>
      <c r="R56" s="55">
        <v>0</v>
      </c>
      <c r="S56" s="55">
        <v>0</v>
      </c>
      <c r="T56" s="55">
        <v>0</v>
      </c>
      <c r="U56" s="55">
        <v>0</v>
      </c>
      <c r="V56" s="55">
        <v>0</v>
      </c>
      <c r="W56" s="55">
        <v>0</v>
      </c>
      <c r="X56" s="55">
        <v>0</v>
      </c>
      <c r="Y56" s="65">
        <v>0</v>
      </c>
      <c r="Z56" s="65">
        <v>0</v>
      </c>
      <c r="AA56" s="55">
        <v>0</v>
      </c>
      <c r="AB56" s="55">
        <v>0</v>
      </c>
      <c r="AC56" s="55">
        <v>0</v>
      </c>
      <c r="AD56" s="55">
        <v>0</v>
      </c>
      <c r="AE56" s="55">
        <v>0</v>
      </c>
      <c r="AF56" s="55">
        <v>0</v>
      </c>
      <c r="AG56" s="55">
        <v>0</v>
      </c>
      <c r="AH56" s="55">
        <v>0</v>
      </c>
      <c r="AI56" s="55">
        <v>0</v>
      </c>
      <c r="AJ56" s="55">
        <v>0</v>
      </c>
      <c r="AK56" s="55">
        <v>0</v>
      </c>
      <c r="AL56" s="55">
        <v>0</v>
      </c>
      <c r="AM56" s="55">
        <v>0</v>
      </c>
      <c r="AN56" s="55">
        <v>0</v>
      </c>
      <c r="AO56" s="55">
        <v>0</v>
      </c>
      <c r="AP56" s="55">
        <v>0</v>
      </c>
      <c r="AQ56" s="55">
        <v>0</v>
      </c>
      <c r="AR56" s="55">
        <v>0</v>
      </c>
      <c r="AS56" s="55">
        <v>0</v>
      </c>
      <c r="AT56" s="55">
        <v>0</v>
      </c>
      <c r="AU56" s="55">
        <v>0</v>
      </c>
      <c r="AV56" s="55">
        <v>0</v>
      </c>
      <c r="AW56" s="55">
        <v>0</v>
      </c>
      <c r="AX56" s="55">
        <v>0</v>
      </c>
      <c r="AY56" s="55">
        <v>0</v>
      </c>
      <c r="AZ56" s="55">
        <v>0</v>
      </c>
      <c r="BA56" s="55">
        <v>0</v>
      </c>
      <c r="BB56" s="55">
        <v>0</v>
      </c>
      <c r="BC56" s="55">
        <v>0</v>
      </c>
      <c r="BD56" s="55">
        <v>0</v>
      </c>
      <c r="BE56" s="55">
        <v>0</v>
      </c>
      <c r="BF56" s="55">
        <v>0</v>
      </c>
      <c r="BG56" s="55">
        <v>0</v>
      </c>
      <c r="BH56" s="55">
        <v>0</v>
      </c>
      <c r="BI56" s="55">
        <v>0</v>
      </c>
      <c r="BJ56" s="55">
        <v>0</v>
      </c>
      <c r="BK56" s="55">
        <v>0</v>
      </c>
      <c r="BL56" s="55">
        <v>0</v>
      </c>
      <c r="BM56" s="55">
        <v>0</v>
      </c>
      <c r="BN56" s="55">
        <v>0</v>
      </c>
      <c r="BO56" s="55">
        <v>0</v>
      </c>
      <c r="BP56" s="55">
        <v>0</v>
      </c>
      <c r="BQ56" s="55">
        <v>0</v>
      </c>
      <c r="BR56" s="55">
        <v>0</v>
      </c>
      <c r="BS56" s="55">
        <v>0</v>
      </c>
      <c r="BT56" s="55">
        <v>0</v>
      </c>
      <c r="BU56" s="55">
        <v>0</v>
      </c>
      <c r="BV56" s="55">
        <v>0</v>
      </c>
      <c r="BW56" s="55">
        <v>0</v>
      </c>
      <c r="BX56" s="55">
        <v>0</v>
      </c>
      <c r="BY56" s="55">
        <v>0</v>
      </c>
      <c r="BZ56" s="55">
        <v>0</v>
      </c>
      <c r="CA56" s="55">
        <v>0</v>
      </c>
      <c r="CB56" s="55">
        <v>0</v>
      </c>
      <c r="CC56" s="55">
        <v>0</v>
      </c>
      <c r="CD56" s="55">
        <v>0</v>
      </c>
      <c r="CE56" s="55">
        <v>0</v>
      </c>
      <c r="CF56" s="55">
        <v>0</v>
      </c>
    </row>
    <row r="57" spans="1:84" s="44" customFormat="1" ht="50" customHeight="1" x14ac:dyDescent="0.35">
      <c r="A57" s="2" t="s">
        <v>23</v>
      </c>
      <c r="B57" s="32" t="s">
        <v>30</v>
      </c>
      <c r="C57" s="52" t="s">
        <v>44</v>
      </c>
      <c r="D57" s="57">
        <v>0</v>
      </c>
      <c r="E57" s="57">
        <v>0</v>
      </c>
      <c r="F57" s="57">
        <v>0</v>
      </c>
      <c r="G57" s="57">
        <v>0</v>
      </c>
      <c r="H57" s="57">
        <v>0</v>
      </c>
      <c r="I57" s="57">
        <f>J57/2</f>
        <v>1500</v>
      </c>
      <c r="J57" s="56">
        <v>3000</v>
      </c>
      <c r="K57" s="56">
        <v>3000</v>
      </c>
      <c r="L57" s="57">
        <v>3000</v>
      </c>
      <c r="M57" s="57">
        <v>3000</v>
      </c>
      <c r="N57" s="57">
        <v>3000</v>
      </c>
      <c r="O57" s="57">
        <v>3000</v>
      </c>
      <c r="P57" s="57">
        <v>3000</v>
      </c>
      <c r="Q57" s="57">
        <v>3000</v>
      </c>
      <c r="R57" s="57">
        <v>3000</v>
      </c>
      <c r="S57" s="57">
        <v>3000</v>
      </c>
      <c r="T57" s="57">
        <v>3000</v>
      </c>
      <c r="U57" s="57">
        <v>3000</v>
      </c>
      <c r="V57" s="57">
        <v>3000</v>
      </c>
      <c r="W57" s="57">
        <v>3000</v>
      </c>
      <c r="X57" s="57">
        <v>3000</v>
      </c>
      <c r="Y57" s="55">
        <f>X57/2</f>
        <v>1500</v>
      </c>
      <c r="Z57" s="55">
        <f>Y57</f>
        <v>1500</v>
      </c>
      <c r="AA57" s="57">
        <v>0</v>
      </c>
      <c r="AB57" s="57">
        <v>0</v>
      </c>
      <c r="AC57" s="57">
        <v>0</v>
      </c>
      <c r="AD57" s="57">
        <v>0</v>
      </c>
      <c r="AE57" s="57">
        <v>0</v>
      </c>
      <c r="AF57" s="57">
        <v>0</v>
      </c>
      <c r="AG57" s="57">
        <v>0</v>
      </c>
      <c r="AH57" s="57">
        <v>0</v>
      </c>
      <c r="AI57" s="57">
        <v>0</v>
      </c>
      <c r="AJ57" s="57">
        <v>0</v>
      </c>
      <c r="AK57" s="57">
        <v>0</v>
      </c>
      <c r="AL57" s="57">
        <v>0</v>
      </c>
      <c r="AM57" s="57">
        <v>0</v>
      </c>
      <c r="AN57" s="57">
        <v>0</v>
      </c>
      <c r="AO57" s="57">
        <v>0</v>
      </c>
      <c r="AP57" s="57">
        <v>0</v>
      </c>
      <c r="AQ57" s="57">
        <v>0</v>
      </c>
      <c r="AR57" s="57">
        <v>0</v>
      </c>
      <c r="AS57" s="57">
        <v>0</v>
      </c>
      <c r="AT57" s="57">
        <v>0</v>
      </c>
      <c r="AU57" s="57">
        <v>0</v>
      </c>
      <c r="AV57" s="57">
        <v>0</v>
      </c>
      <c r="AW57" s="57">
        <v>0</v>
      </c>
      <c r="AX57" s="57">
        <v>0</v>
      </c>
      <c r="AY57" s="57">
        <v>0</v>
      </c>
      <c r="AZ57" s="57">
        <v>0</v>
      </c>
      <c r="BA57" s="57">
        <v>0</v>
      </c>
      <c r="BB57" s="57">
        <v>0</v>
      </c>
      <c r="BC57" s="57">
        <v>0</v>
      </c>
      <c r="BD57" s="57">
        <v>0</v>
      </c>
      <c r="BE57" s="57">
        <v>0</v>
      </c>
      <c r="BF57" s="57">
        <v>0</v>
      </c>
      <c r="BG57" s="57">
        <v>0</v>
      </c>
      <c r="BH57" s="57">
        <v>0</v>
      </c>
      <c r="BI57" s="57">
        <v>0</v>
      </c>
      <c r="BJ57" s="57">
        <v>0</v>
      </c>
      <c r="BK57" s="57">
        <v>0</v>
      </c>
      <c r="BL57" s="57">
        <v>0</v>
      </c>
      <c r="BM57" s="57">
        <v>0</v>
      </c>
      <c r="BN57" s="57">
        <v>0</v>
      </c>
      <c r="BO57" s="57">
        <v>0</v>
      </c>
      <c r="BP57" s="57">
        <v>0</v>
      </c>
      <c r="BQ57" s="57">
        <v>0</v>
      </c>
      <c r="BR57" s="57">
        <v>0</v>
      </c>
      <c r="BS57" s="57">
        <v>0</v>
      </c>
      <c r="BT57" s="57">
        <v>0</v>
      </c>
      <c r="BU57" s="57">
        <v>0</v>
      </c>
      <c r="BV57" s="57">
        <v>0</v>
      </c>
      <c r="BW57" s="57">
        <v>0</v>
      </c>
      <c r="BX57" s="57">
        <v>0</v>
      </c>
      <c r="BY57" s="57">
        <v>0</v>
      </c>
      <c r="BZ57" s="57">
        <v>0</v>
      </c>
      <c r="CA57" s="57">
        <v>0</v>
      </c>
      <c r="CB57" s="57">
        <v>0</v>
      </c>
      <c r="CC57" s="57">
        <v>0</v>
      </c>
      <c r="CD57" s="57">
        <v>0</v>
      </c>
      <c r="CE57" s="57">
        <v>0</v>
      </c>
      <c r="CF57" s="57">
        <v>0</v>
      </c>
    </row>
    <row r="58" spans="1:84" s="44" customFormat="1" ht="50" customHeight="1" x14ac:dyDescent="0.35">
      <c r="A58" s="3" t="s">
        <v>23</v>
      </c>
      <c r="B58" s="30" t="s">
        <v>31</v>
      </c>
      <c r="C58" s="54" t="s">
        <v>44</v>
      </c>
      <c r="D58" s="56">
        <v>0</v>
      </c>
      <c r="E58" s="56">
        <v>0</v>
      </c>
      <c r="F58" s="56">
        <v>0</v>
      </c>
      <c r="G58" s="56">
        <v>0</v>
      </c>
      <c r="H58" s="56">
        <v>0</v>
      </c>
      <c r="I58" s="56">
        <f>J58/2</f>
        <v>2000</v>
      </c>
      <c r="J58" s="56">
        <v>4000</v>
      </c>
      <c r="K58" s="56">
        <v>4000</v>
      </c>
      <c r="L58" s="56">
        <v>4000</v>
      </c>
      <c r="M58" s="56">
        <v>4000</v>
      </c>
      <c r="N58" s="56">
        <v>4000</v>
      </c>
      <c r="O58" s="56">
        <v>4000</v>
      </c>
      <c r="P58" s="56">
        <v>4000</v>
      </c>
      <c r="Q58" s="56">
        <v>4000</v>
      </c>
      <c r="R58" s="56">
        <v>4000</v>
      </c>
      <c r="S58" s="56">
        <v>4000</v>
      </c>
      <c r="T58" s="56">
        <v>4000</v>
      </c>
      <c r="U58" s="56">
        <v>4000</v>
      </c>
      <c r="V58" s="56">
        <v>4000</v>
      </c>
      <c r="W58" s="56">
        <v>4000</v>
      </c>
      <c r="X58" s="56">
        <v>4000</v>
      </c>
      <c r="Y58" s="55">
        <f>X58/2</f>
        <v>2000</v>
      </c>
      <c r="Z58" s="55">
        <f>Y58</f>
        <v>2000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6">
        <v>0</v>
      </c>
      <c r="AU58" s="56">
        <v>0</v>
      </c>
      <c r="AV58" s="56">
        <v>0</v>
      </c>
      <c r="AW58" s="56">
        <v>0</v>
      </c>
      <c r="AX58" s="56">
        <v>0</v>
      </c>
      <c r="AY58" s="56">
        <v>0</v>
      </c>
      <c r="AZ58" s="56">
        <v>0</v>
      </c>
      <c r="BA58" s="56">
        <v>0</v>
      </c>
      <c r="BB58" s="56">
        <v>0</v>
      </c>
      <c r="BC58" s="56">
        <v>0</v>
      </c>
      <c r="BD58" s="56">
        <v>0</v>
      </c>
      <c r="BE58" s="56">
        <v>0</v>
      </c>
      <c r="BF58" s="56">
        <v>0</v>
      </c>
      <c r="BG58" s="56">
        <v>0</v>
      </c>
      <c r="BH58" s="56">
        <v>0</v>
      </c>
      <c r="BI58" s="56">
        <v>0</v>
      </c>
      <c r="BJ58" s="56">
        <v>0</v>
      </c>
      <c r="BK58" s="56">
        <v>0</v>
      </c>
      <c r="BL58" s="56">
        <v>0</v>
      </c>
      <c r="BM58" s="56">
        <v>0</v>
      </c>
      <c r="BN58" s="56">
        <v>0</v>
      </c>
      <c r="BO58" s="56">
        <v>0</v>
      </c>
      <c r="BP58" s="56">
        <v>0</v>
      </c>
      <c r="BQ58" s="56">
        <v>0</v>
      </c>
      <c r="BR58" s="56">
        <v>0</v>
      </c>
      <c r="BS58" s="56">
        <v>0</v>
      </c>
      <c r="BT58" s="56">
        <v>0</v>
      </c>
      <c r="BU58" s="56">
        <v>0</v>
      </c>
      <c r="BV58" s="56">
        <v>0</v>
      </c>
      <c r="BW58" s="56">
        <v>0</v>
      </c>
      <c r="BX58" s="56">
        <v>0</v>
      </c>
      <c r="BY58" s="56">
        <v>0</v>
      </c>
      <c r="BZ58" s="56">
        <v>0</v>
      </c>
      <c r="CA58" s="56">
        <v>0</v>
      </c>
      <c r="CB58" s="56">
        <v>0</v>
      </c>
      <c r="CC58" s="56">
        <v>0</v>
      </c>
      <c r="CD58" s="56">
        <v>0</v>
      </c>
      <c r="CE58" s="56">
        <v>0</v>
      </c>
      <c r="CF58" s="56">
        <v>0</v>
      </c>
    </row>
    <row r="59" spans="1:84" s="44" customFormat="1" ht="50" customHeight="1" x14ac:dyDescent="0.35">
      <c r="A59" s="3" t="s">
        <v>23</v>
      </c>
      <c r="B59" s="30" t="s">
        <v>32</v>
      </c>
      <c r="C59" s="54" t="s">
        <v>44</v>
      </c>
      <c r="D59" s="56">
        <v>0</v>
      </c>
      <c r="E59" s="56">
        <v>0</v>
      </c>
      <c r="F59" s="56">
        <v>0</v>
      </c>
      <c r="G59" s="56">
        <v>0</v>
      </c>
      <c r="H59" s="56">
        <v>0</v>
      </c>
      <c r="I59" s="56">
        <f>J59/2</f>
        <v>1000</v>
      </c>
      <c r="J59" s="56">
        <v>2000</v>
      </c>
      <c r="K59" s="56">
        <v>2000</v>
      </c>
      <c r="L59" s="56">
        <v>2000</v>
      </c>
      <c r="M59" s="56">
        <v>2000</v>
      </c>
      <c r="N59" s="56">
        <v>2000</v>
      </c>
      <c r="O59" s="56">
        <v>2000</v>
      </c>
      <c r="P59" s="56">
        <v>2000</v>
      </c>
      <c r="Q59" s="56">
        <v>2000</v>
      </c>
      <c r="R59" s="56">
        <v>2000</v>
      </c>
      <c r="S59" s="56">
        <v>2000</v>
      </c>
      <c r="T59" s="56">
        <v>2000</v>
      </c>
      <c r="U59" s="56">
        <v>2000</v>
      </c>
      <c r="V59" s="56">
        <v>2000</v>
      </c>
      <c r="W59" s="56">
        <v>2000</v>
      </c>
      <c r="X59" s="56">
        <v>2000</v>
      </c>
      <c r="Y59" s="55">
        <f>X59/2</f>
        <v>1000</v>
      </c>
      <c r="Z59" s="55">
        <f>Y59</f>
        <v>1000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6">
        <v>0</v>
      </c>
      <c r="AU59" s="56">
        <v>0</v>
      </c>
      <c r="AV59" s="56">
        <v>0</v>
      </c>
      <c r="AW59" s="56">
        <v>0</v>
      </c>
      <c r="AX59" s="56">
        <v>0</v>
      </c>
      <c r="AY59" s="56">
        <v>0</v>
      </c>
      <c r="AZ59" s="56">
        <v>0</v>
      </c>
      <c r="BA59" s="56">
        <v>0</v>
      </c>
      <c r="BB59" s="56">
        <v>0</v>
      </c>
      <c r="BC59" s="56">
        <v>0</v>
      </c>
      <c r="BD59" s="56">
        <v>0</v>
      </c>
      <c r="BE59" s="56">
        <v>0</v>
      </c>
      <c r="BF59" s="56">
        <v>0</v>
      </c>
      <c r="BG59" s="56">
        <v>0</v>
      </c>
      <c r="BH59" s="56">
        <v>0</v>
      </c>
      <c r="BI59" s="56">
        <v>0</v>
      </c>
      <c r="BJ59" s="56">
        <v>0</v>
      </c>
      <c r="BK59" s="56">
        <v>0</v>
      </c>
      <c r="BL59" s="56">
        <v>0</v>
      </c>
      <c r="BM59" s="56">
        <v>0</v>
      </c>
      <c r="BN59" s="56">
        <v>0</v>
      </c>
      <c r="BO59" s="56">
        <v>0</v>
      </c>
      <c r="BP59" s="56">
        <v>0</v>
      </c>
      <c r="BQ59" s="56">
        <v>0</v>
      </c>
      <c r="BR59" s="56">
        <v>0</v>
      </c>
      <c r="BS59" s="56">
        <v>0</v>
      </c>
      <c r="BT59" s="56">
        <v>0</v>
      </c>
      <c r="BU59" s="56">
        <v>0</v>
      </c>
      <c r="BV59" s="56">
        <v>0</v>
      </c>
      <c r="BW59" s="56">
        <v>0</v>
      </c>
      <c r="BX59" s="56">
        <v>0</v>
      </c>
      <c r="BY59" s="56">
        <v>0</v>
      </c>
      <c r="BZ59" s="56">
        <v>0</v>
      </c>
      <c r="CA59" s="56">
        <v>0</v>
      </c>
      <c r="CB59" s="56">
        <v>0</v>
      </c>
      <c r="CC59" s="56">
        <v>0</v>
      </c>
      <c r="CD59" s="56">
        <v>0</v>
      </c>
      <c r="CE59" s="56">
        <v>0</v>
      </c>
      <c r="CF59" s="56">
        <v>0</v>
      </c>
    </row>
    <row r="60" spans="1:84" s="44" customFormat="1" ht="50" customHeight="1" x14ac:dyDescent="0.35">
      <c r="A60" s="3" t="s">
        <v>23</v>
      </c>
      <c r="B60" s="30" t="s">
        <v>33</v>
      </c>
      <c r="C60" s="54" t="s">
        <v>44</v>
      </c>
      <c r="D60" s="56">
        <v>0</v>
      </c>
      <c r="E60" s="56">
        <v>0</v>
      </c>
      <c r="F60" s="56">
        <v>0</v>
      </c>
      <c r="G60" s="56">
        <v>0</v>
      </c>
      <c r="H60" s="56">
        <v>0</v>
      </c>
      <c r="I60" s="56">
        <f>J60/2</f>
        <v>500</v>
      </c>
      <c r="J60" s="56">
        <v>1000</v>
      </c>
      <c r="K60" s="56">
        <v>1000</v>
      </c>
      <c r="L60" s="56">
        <v>1000</v>
      </c>
      <c r="M60" s="56">
        <v>1000</v>
      </c>
      <c r="N60" s="56">
        <v>1000</v>
      </c>
      <c r="O60" s="56">
        <v>1000</v>
      </c>
      <c r="P60" s="56">
        <v>1000</v>
      </c>
      <c r="Q60" s="56">
        <v>1000</v>
      </c>
      <c r="R60" s="56">
        <v>1000</v>
      </c>
      <c r="S60" s="56">
        <v>1000</v>
      </c>
      <c r="T60" s="56">
        <v>1000</v>
      </c>
      <c r="U60" s="56">
        <v>1000</v>
      </c>
      <c r="V60" s="56">
        <v>1000</v>
      </c>
      <c r="W60" s="56">
        <v>1000</v>
      </c>
      <c r="X60" s="56">
        <v>1000</v>
      </c>
      <c r="Y60" s="55">
        <f>X60/2</f>
        <v>500</v>
      </c>
      <c r="Z60" s="55">
        <f>Y60</f>
        <v>500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6">
        <v>0</v>
      </c>
      <c r="AU60" s="56">
        <v>0</v>
      </c>
      <c r="AV60" s="56">
        <v>0</v>
      </c>
      <c r="AW60" s="56">
        <v>0</v>
      </c>
      <c r="AX60" s="56">
        <v>0</v>
      </c>
      <c r="AY60" s="56">
        <v>0</v>
      </c>
      <c r="AZ60" s="56">
        <v>0</v>
      </c>
      <c r="BA60" s="56">
        <v>0</v>
      </c>
      <c r="BB60" s="56">
        <v>0</v>
      </c>
      <c r="BC60" s="56">
        <v>0</v>
      </c>
      <c r="BD60" s="56">
        <v>0</v>
      </c>
      <c r="BE60" s="56">
        <v>0</v>
      </c>
      <c r="BF60" s="56">
        <v>0</v>
      </c>
      <c r="BG60" s="56">
        <v>0</v>
      </c>
      <c r="BH60" s="56">
        <v>0</v>
      </c>
      <c r="BI60" s="56">
        <v>0</v>
      </c>
      <c r="BJ60" s="56">
        <v>0</v>
      </c>
      <c r="BK60" s="56">
        <v>0</v>
      </c>
      <c r="BL60" s="56">
        <v>0</v>
      </c>
      <c r="BM60" s="56">
        <v>0</v>
      </c>
      <c r="BN60" s="56">
        <v>0</v>
      </c>
      <c r="BO60" s="56">
        <v>0</v>
      </c>
      <c r="BP60" s="56">
        <v>0</v>
      </c>
      <c r="BQ60" s="56">
        <v>0</v>
      </c>
      <c r="BR60" s="56">
        <v>0</v>
      </c>
      <c r="BS60" s="56">
        <v>0</v>
      </c>
      <c r="BT60" s="56">
        <v>0</v>
      </c>
      <c r="BU60" s="56">
        <v>0</v>
      </c>
      <c r="BV60" s="56">
        <v>0</v>
      </c>
      <c r="BW60" s="56">
        <v>0</v>
      </c>
      <c r="BX60" s="56">
        <v>0</v>
      </c>
      <c r="BY60" s="56">
        <v>0</v>
      </c>
      <c r="BZ60" s="56">
        <v>0</v>
      </c>
      <c r="CA60" s="56">
        <v>0</v>
      </c>
      <c r="CB60" s="56">
        <v>0</v>
      </c>
      <c r="CC60" s="56">
        <v>0</v>
      </c>
      <c r="CD60" s="56">
        <v>0</v>
      </c>
      <c r="CE60" s="56">
        <v>0</v>
      </c>
      <c r="CF60" s="56">
        <v>0</v>
      </c>
    </row>
    <row r="61" spans="1:84" s="44" customFormat="1" ht="50" customHeight="1" x14ac:dyDescent="0.35">
      <c r="A61" s="4" t="s">
        <v>23</v>
      </c>
      <c r="B61" s="31" t="s">
        <v>34</v>
      </c>
      <c r="C61" s="58" t="s">
        <v>44</v>
      </c>
      <c r="D61" s="59">
        <v>0</v>
      </c>
      <c r="E61" s="59">
        <v>0</v>
      </c>
      <c r="F61" s="59">
        <v>0</v>
      </c>
      <c r="G61" s="59">
        <v>0</v>
      </c>
      <c r="H61" s="59">
        <v>0</v>
      </c>
      <c r="I61" s="59">
        <f>J61/2</f>
        <v>3000</v>
      </c>
      <c r="J61" s="59">
        <v>6000</v>
      </c>
      <c r="K61" s="59">
        <v>6000</v>
      </c>
      <c r="L61" s="59">
        <v>6000</v>
      </c>
      <c r="M61" s="59">
        <v>6000</v>
      </c>
      <c r="N61" s="59">
        <v>6000</v>
      </c>
      <c r="O61" s="59">
        <v>6000</v>
      </c>
      <c r="P61" s="59">
        <v>6000</v>
      </c>
      <c r="Q61" s="59">
        <v>6000</v>
      </c>
      <c r="R61" s="59">
        <v>6000</v>
      </c>
      <c r="S61" s="59">
        <v>6000</v>
      </c>
      <c r="T61" s="59">
        <v>6000</v>
      </c>
      <c r="U61" s="59">
        <v>6000</v>
      </c>
      <c r="V61" s="59">
        <v>6000</v>
      </c>
      <c r="W61" s="59">
        <v>6000</v>
      </c>
      <c r="X61" s="59">
        <v>6000</v>
      </c>
      <c r="Y61" s="65">
        <f>X61/2</f>
        <v>3000</v>
      </c>
      <c r="Z61" s="65">
        <f>Y61</f>
        <v>3000</v>
      </c>
      <c r="AA61" s="59">
        <v>0</v>
      </c>
      <c r="AB61" s="59">
        <v>0</v>
      </c>
      <c r="AC61" s="59">
        <v>0</v>
      </c>
      <c r="AD61" s="59">
        <v>0</v>
      </c>
      <c r="AE61" s="59">
        <v>0</v>
      </c>
      <c r="AF61" s="59">
        <v>0</v>
      </c>
      <c r="AG61" s="59">
        <v>0</v>
      </c>
      <c r="AH61" s="59">
        <v>0</v>
      </c>
      <c r="AI61" s="59">
        <v>0</v>
      </c>
      <c r="AJ61" s="59">
        <v>0</v>
      </c>
      <c r="AK61" s="59">
        <v>0</v>
      </c>
      <c r="AL61" s="59">
        <v>0</v>
      </c>
      <c r="AM61" s="59">
        <v>0</v>
      </c>
      <c r="AN61" s="59">
        <v>0</v>
      </c>
      <c r="AO61" s="59">
        <v>0</v>
      </c>
      <c r="AP61" s="59">
        <v>0</v>
      </c>
      <c r="AQ61" s="59">
        <v>0</v>
      </c>
      <c r="AR61" s="59">
        <v>0</v>
      </c>
      <c r="AS61" s="59">
        <v>0</v>
      </c>
      <c r="AT61" s="59">
        <v>0</v>
      </c>
      <c r="AU61" s="59">
        <v>0</v>
      </c>
      <c r="AV61" s="59">
        <v>0</v>
      </c>
      <c r="AW61" s="59">
        <v>0</v>
      </c>
      <c r="AX61" s="59">
        <v>0</v>
      </c>
      <c r="AY61" s="59">
        <v>0</v>
      </c>
      <c r="AZ61" s="59">
        <v>0</v>
      </c>
      <c r="BA61" s="59">
        <v>0</v>
      </c>
      <c r="BB61" s="59">
        <v>0</v>
      </c>
      <c r="BC61" s="59">
        <v>0</v>
      </c>
      <c r="BD61" s="59">
        <v>0</v>
      </c>
      <c r="BE61" s="59">
        <v>0</v>
      </c>
      <c r="BF61" s="59">
        <v>0</v>
      </c>
      <c r="BG61" s="59">
        <v>0</v>
      </c>
      <c r="BH61" s="59">
        <v>0</v>
      </c>
      <c r="BI61" s="59">
        <v>0</v>
      </c>
      <c r="BJ61" s="59">
        <v>0</v>
      </c>
      <c r="BK61" s="59">
        <v>0</v>
      </c>
      <c r="BL61" s="59">
        <v>0</v>
      </c>
      <c r="BM61" s="59">
        <v>0</v>
      </c>
      <c r="BN61" s="59">
        <v>0</v>
      </c>
      <c r="BO61" s="59">
        <v>0</v>
      </c>
      <c r="BP61" s="59">
        <v>0</v>
      </c>
      <c r="BQ61" s="59">
        <v>0</v>
      </c>
      <c r="BR61" s="59">
        <v>0</v>
      </c>
      <c r="BS61" s="59">
        <v>0</v>
      </c>
      <c r="BT61" s="59">
        <v>0</v>
      </c>
      <c r="BU61" s="59">
        <v>0</v>
      </c>
      <c r="BV61" s="59">
        <v>0</v>
      </c>
      <c r="BW61" s="59">
        <v>0</v>
      </c>
      <c r="BX61" s="59">
        <v>0</v>
      </c>
      <c r="BY61" s="59">
        <v>0</v>
      </c>
      <c r="BZ61" s="59">
        <v>0</v>
      </c>
      <c r="CA61" s="59">
        <v>0</v>
      </c>
      <c r="CB61" s="59">
        <v>0</v>
      </c>
      <c r="CC61" s="59">
        <v>0</v>
      </c>
      <c r="CD61" s="59">
        <v>0</v>
      </c>
      <c r="CE61" s="59">
        <v>0</v>
      </c>
      <c r="CF61" s="59">
        <v>0</v>
      </c>
    </row>
    <row r="62" spans="1:84" s="44" customFormat="1" ht="50" customHeight="1" x14ac:dyDescent="0.35">
      <c r="A62" s="3" t="s">
        <v>24</v>
      </c>
      <c r="B62" s="30" t="s">
        <v>35</v>
      </c>
      <c r="C62" s="54" t="s">
        <v>44</v>
      </c>
      <c r="D62" s="56">
        <v>0</v>
      </c>
      <c r="E62" s="56">
        <v>0</v>
      </c>
      <c r="F62" s="56">
        <v>0</v>
      </c>
      <c r="G62" s="56">
        <v>0</v>
      </c>
      <c r="H62" s="56">
        <v>0</v>
      </c>
      <c r="I62" s="56">
        <v>0</v>
      </c>
      <c r="J62" s="56">
        <v>0</v>
      </c>
      <c r="K62" s="56">
        <v>0</v>
      </c>
      <c r="L62" s="56">
        <v>0</v>
      </c>
      <c r="M62" s="56">
        <v>0</v>
      </c>
      <c r="N62" s="56">
        <v>0</v>
      </c>
      <c r="O62" s="56">
        <v>0</v>
      </c>
      <c r="P62" s="56">
        <v>0</v>
      </c>
      <c r="Q62" s="56">
        <v>0</v>
      </c>
      <c r="R62" s="56">
        <v>0</v>
      </c>
      <c r="S62" s="56">
        <v>0</v>
      </c>
      <c r="T62" s="56">
        <v>0</v>
      </c>
      <c r="U62" s="56">
        <v>0</v>
      </c>
      <c r="V62" s="56">
        <v>0</v>
      </c>
      <c r="W62" s="56">
        <v>0</v>
      </c>
      <c r="X62" s="56">
        <f>Y62/2</f>
        <v>1000</v>
      </c>
      <c r="Y62" s="56">
        <v>2000</v>
      </c>
      <c r="Z62" s="56">
        <v>2000</v>
      </c>
      <c r="AA62" s="56">
        <v>2000</v>
      </c>
      <c r="AB62" s="56">
        <v>2000</v>
      </c>
      <c r="AC62" s="56">
        <v>2000</v>
      </c>
      <c r="AD62" s="56">
        <v>2000</v>
      </c>
      <c r="AE62" s="56">
        <v>2000</v>
      </c>
      <c r="AF62" s="56">
        <v>2000</v>
      </c>
      <c r="AG62" s="56">
        <v>2000</v>
      </c>
      <c r="AH62" s="56">
        <v>2000</v>
      </c>
      <c r="AI62" s="56">
        <v>2000</v>
      </c>
      <c r="AJ62" s="56">
        <v>2000</v>
      </c>
      <c r="AK62" s="56">
        <v>2000</v>
      </c>
      <c r="AL62" s="56">
        <v>2000</v>
      </c>
      <c r="AM62" s="56">
        <v>2000</v>
      </c>
      <c r="AN62" s="56">
        <v>2000</v>
      </c>
      <c r="AO62" s="56">
        <v>2000</v>
      </c>
      <c r="AP62" s="56">
        <v>2000</v>
      </c>
      <c r="AQ62" s="56">
        <v>2000</v>
      </c>
      <c r="AR62" s="56">
        <v>2000</v>
      </c>
      <c r="AS62" s="56">
        <v>2000</v>
      </c>
      <c r="AT62" s="56">
        <v>2000</v>
      </c>
      <c r="AU62" s="56">
        <v>2000</v>
      </c>
      <c r="AV62" s="56">
        <v>2000</v>
      </c>
      <c r="AW62" s="56">
        <v>2000</v>
      </c>
      <c r="AX62" s="56">
        <v>2000</v>
      </c>
      <c r="AY62" s="56">
        <v>2000</v>
      </c>
      <c r="AZ62" s="56">
        <v>2000</v>
      </c>
      <c r="BA62" s="56">
        <v>2000</v>
      </c>
      <c r="BB62" s="56">
        <v>2000</v>
      </c>
      <c r="BC62" s="56">
        <v>2000</v>
      </c>
      <c r="BD62" s="56">
        <v>2000</v>
      </c>
      <c r="BE62" s="56">
        <v>2000</v>
      </c>
      <c r="BF62" s="56">
        <v>2000</v>
      </c>
      <c r="BG62" s="56">
        <v>2000</v>
      </c>
      <c r="BH62" s="56">
        <v>2000</v>
      </c>
      <c r="BI62" s="56">
        <v>2000</v>
      </c>
      <c r="BJ62" s="56">
        <v>2000</v>
      </c>
      <c r="BK62" s="56">
        <v>2000</v>
      </c>
      <c r="BL62" s="56">
        <v>2000</v>
      </c>
      <c r="BM62" s="56">
        <v>2000</v>
      </c>
      <c r="BN62" s="56">
        <v>2000</v>
      </c>
      <c r="BO62" s="56">
        <v>2000</v>
      </c>
      <c r="BP62" s="56">
        <v>2000</v>
      </c>
      <c r="BQ62" s="56">
        <v>2000</v>
      </c>
      <c r="BR62" s="56">
        <v>2000</v>
      </c>
      <c r="BS62" s="56">
        <v>2000</v>
      </c>
      <c r="BT62" s="56">
        <v>2000</v>
      </c>
      <c r="BU62" s="56">
        <v>2000</v>
      </c>
      <c r="BV62" s="56">
        <v>2000</v>
      </c>
      <c r="BW62" s="56">
        <v>2000</v>
      </c>
      <c r="BX62" s="56">
        <v>2000</v>
      </c>
      <c r="BY62" s="56">
        <v>2000</v>
      </c>
      <c r="BZ62" s="56">
        <v>2000</v>
      </c>
      <c r="CA62" s="56">
        <v>2000</v>
      </c>
      <c r="CB62" s="56">
        <v>2000</v>
      </c>
      <c r="CC62" s="56">
        <v>2000</v>
      </c>
      <c r="CD62" s="56">
        <v>2000</v>
      </c>
      <c r="CE62" s="56">
        <v>2000</v>
      </c>
      <c r="CF62" s="56">
        <v>2000</v>
      </c>
    </row>
    <row r="63" spans="1:84" s="44" customFormat="1" ht="50" customHeight="1" x14ac:dyDescent="0.35">
      <c r="A63" s="3" t="s">
        <v>24</v>
      </c>
      <c r="B63" s="30" t="s">
        <v>26</v>
      </c>
      <c r="C63" s="54" t="s">
        <v>47</v>
      </c>
      <c r="D63" s="56">
        <v>0</v>
      </c>
      <c r="E63" s="56">
        <v>0</v>
      </c>
      <c r="F63" s="56">
        <v>0</v>
      </c>
      <c r="G63" s="56">
        <v>0</v>
      </c>
      <c r="H63" s="56">
        <v>0</v>
      </c>
      <c r="I63" s="56">
        <v>0</v>
      </c>
      <c r="J63" s="56">
        <v>0</v>
      </c>
      <c r="K63" s="56">
        <v>0</v>
      </c>
      <c r="L63" s="56">
        <v>0</v>
      </c>
      <c r="M63" s="56">
        <v>0</v>
      </c>
      <c r="N63" s="56">
        <v>0</v>
      </c>
      <c r="O63" s="56">
        <v>0</v>
      </c>
      <c r="P63" s="56">
        <v>0</v>
      </c>
      <c r="Q63" s="56">
        <v>0</v>
      </c>
      <c r="R63" s="56">
        <v>0</v>
      </c>
      <c r="S63" s="56">
        <v>0</v>
      </c>
      <c r="T63" s="56">
        <v>0</v>
      </c>
      <c r="U63" s="56">
        <v>0</v>
      </c>
      <c r="V63" s="56">
        <v>0</v>
      </c>
      <c r="W63" s="56">
        <v>0</v>
      </c>
      <c r="X63" s="56">
        <f>Y63/2</f>
        <v>2000</v>
      </c>
      <c r="Y63" s="56">
        <v>4000</v>
      </c>
      <c r="Z63" s="56">
        <v>4000</v>
      </c>
      <c r="AA63" s="56">
        <v>4000</v>
      </c>
      <c r="AB63" s="56">
        <v>4000</v>
      </c>
      <c r="AC63" s="56">
        <v>4000</v>
      </c>
      <c r="AD63" s="56">
        <v>4000</v>
      </c>
      <c r="AE63" s="56">
        <v>4000</v>
      </c>
      <c r="AF63" s="56">
        <v>4000</v>
      </c>
      <c r="AG63" s="56">
        <v>4000</v>
      </c>
      <c r="AH63" s="56">
        <v>4000</v>
      </c>
      <c r="AI63" s="56">
        <v>4000</v>
      </c>
      <c r="AJ63" s="56">
        <v>4000</v>
      </c>
      <c r="AK63" s="56">
        <v>4000</v>
      </c>
      <c r="AL63" s="56">
        <v>4000</v>
      </c>
      <c r="AM63" s="56">
        <v>4000</v>
      </c>
      <c r="AN63" s="56">
        <v>4000</v>
      </c>
      <c r="AO63" s="56">
        <v>4000</v>
      </c>
      <c r="AP63" s="56">
        <v>4000</v>
      </c>
      <c r="AQ63" s="56">
        <v>4000</v>
      </c>
      <c r="AR63" s="56">
        <v>4000</v>
      </c>
      <c r="AS63" s="56">
        <v>4000</v>
      </c>
      <c r="AT63" s="56">
        <v>4000</v>
      </c>
      <c r="AU63" s="56">
        <v>4000</v>
      </c>
      <c r="AV63" s="56">
        <v>4000</v>
      </c>
      <c r="AW63" s="56">
        <v>4000</v>
      </c>
      <c r="AX63" s="56">
        <v>4000</v>
      </c>
      <c r="AY63" s="56">
        <v>4000</v>
      </c>
      <c r="AZ63" s="56">
        <v>4000</v>
      </c>
      <c r="BA63" s="56">
        <v>4000</v>
      </c>
      <c r="BB63" s="56">
        <v>4000</v>
      </c>
      <c r="BC63" s="56">
        <v>4000</v>
      </c>
      <c r="BD63" s="56">
        <v>4000</v>
      </c>
      <c r="BE63" s="56">
        <v>4000</v>
      </c>
      <c r="BF63" s="56">
        <v>4000</v>
      </c>
      <c r="BG63" s="56">
        <v>4000</v>
      </c>
      <c r="BH63" s="56">
        <v>4000</v>
      </c>
      <c r="BI63" s="56">
        <v>4000</v>
      </c>
      <c r="BJ63" s="56">
        <v>4000</v>
      </c>
      <c r="BK63" s="56">
        <v>4000</v>
      </c>
      <c r="BL63" s="56">
        <v>4000</v>
      </c>
      <c r="BM63" s="56">
        <v>4000</v>
      </c>
      <c r="BN63" s="56">
        <v>4000</v>
      </c>
      <c r="BO63" s="56">
        <v>4000</v>
      </c>
      <c r="BP63" s="56">
        <v>4000</v>
      </c>
      <c r="BQ63" s="56">
        <v>4000</v>
      </c>
      <c r="BR63" s="56">
        <v>4000</v>
      </c>
      <c r="BS63" s="56">
        <v>4000</v>
      </c>
      <c r="BT63" s="56">
        <v>4000</v>
      </c>
      <c r="BU63" s="56">
        <v>4000</v>
      </c>
      <c r="BV63" s="56">
        <v>4000</v>
      </c>
      <c r="BW63" s="56">
        <v>4000</v>
      </c>
      <c r="BX63" s="56">
        <v>4000</v>
      </c>
      <c r="BY63" s="56">
        <v>4000</v>
      </c>
      <c r="BZ63" s="56">
        <v>4000</v>
      </c>
      <c r="CA63" s="56">
        <v>4000</v>
      </c>
      <c r="CB63" s="56">
        <v>4000</v>
      </c>
      <c r="CC63" s="56">
        <v>4000</v>
      </c>
      <c r="CD63" s="56">
        <v>4000</v>
      </c>
      <c r="CE63" s="56">
        <v>4000</v>
      </c>
      <c r="CF63" s="56">
        <v>4000</v>
      </c>
    </row>
    <row r="64" spans="1:84" s="44" customFormat="1" ht="50" customHeight="1" x14ac:dyDescent="0.35">
      <c r="A64" s="3" t="s">
        <v>24</v>
      </c>
      <c r="B64" s="30" t="s">
        <v>36</v>
      </c>
      <c r="C64" s="54" t="s">
        <v>44</v>
      </c>
      <c r="D64" s="56">
        <v>0</v>
      </c>
      <c r="E64" s="56">
        <v>0</v>
      </c>
      <c r="F64" s="56">
        <v>0</v>
      </c>
      <c r="G64" s="56">
        <v>0</v>
      </c>
      <c r="H64" s="56">
        <v>0</v>
      </c>
      <c r="I64" s="56">
        <v>0</v>
      </c>
      <c r="J64" s="56">
        <v>0</v>
      </c>
      <c r="K64" s="56">
        <v>0</v>
      </c>
      <c r="L64" s="56">
        <v>0</v>
      </c>
      <c r="M64" s="56">
        <v>0</v>
      </c>
      <c r="N64" s="56">
        <v>0</v>
      </c>
      <c r="O64" s="56">
        <v>0</v>
      </c>
      <c r="P64" s="56">
        <v>0</v>
      </c>
      <c r="Q64" s="56">
        <v>0</v>
      </c>
      <c r="R64" s="56">
        <v>0</v>
      </c>
      <c r="S64" s="56">
        <v>0</v>
      </c>
      <c r="T64" s="56">
        <v>0</v>
      </c>
      <c r="U64" s="56">
        <v>0</v>
      </c>
      <c r="V64" s="56">
        <v>0</v>
      </c>
      <c r="W64" s="56">
        <v>0</v>
      </c>
      <c r="X64" s="56">
        <f>Y64/2</f>
        <v>1000</v>
      </c>
      <c r="Y64" s="56">
        <v>2000</v>
      </c>
      <c r="Z64" s="56">
        <v>2000</v>
      </c>
      <c r="AA64" s="56">
        <v>2000</v>
      </c>
      <c r="AB64" s="56">
        <v>2000</v>
      </c>
      <c r="AC64" s="56">
        <v>2000</v>
      </c>
      <c r="AD64" s="56">
        <v>2000</v>
      </c>
      <c r="AE64" s="56">
        <v>2000</v>
      </c>
      <c r="AF64" s="56">
        <v>2000</v>
      </c>
      <c r="AG64" s="56">
        <v>2000</v>
      </c>
      <c r="AH64" s="56">
        <v>2000</v>
      </c>
      <c r="AI64" s="56">
        <v>2000</v>
      </c>
      <c r="AJ64" s="56">
        <v>2000</v>
      </c>
      <c r="AK64" s="56">
        <v>2000</v>
      </c>
      <c r="AL64" s="56">
        <v>2000</v>
      </c>
      <c r="AM64" s="56">
        <v>2000</v>
      </c>
      <c r="AN64" s="56">
        <v>2000</v>
      </c>
      <c r="AO64" s="56">
        <v>2000</v>
      </c>
      <c r="AP64" s="56">
        <v>2000</v>
      </c>
      <c r="AQ64" s="56">
        <v>2000</v>
      </c>
      <c r="AR64" s="56">
        <v>2000</v>
      </c>
      <c r="AS64" s="56">
        <v>2000</v>
      </c>
      <c r="AT64" s="56">
        <v>2000</v>
      </c>
      <c r="AU64" s="56">
        <v>2000</v>
      </c>
      <c r="AV64" s="56">
        <v>2000</v>
      </c>
      <c r="AW64" s="56">
        <v>2000</v>
      </c>
      <c r="AX64" s="56">
        <v>2000</v>
      </c>
      <c r="AY64" s="56">
        <v>2000</v>
      </c>
      <c r="AZ64" s="56">
        <v>2000</v>
      </c>
      <c r="BA64" s="56">
        <v>2000</v>
      </c>
      <c r="BB64" s="56">
        <v>2000</v>
      </c>
      <c r="BC64" s="56">
        <v>2000</v>
      </c>
      <c r="BD64" s="56">
        <v>2000</v>
      </c>
      <c r="BE64" s="56">
        <v>2000</v>
      </c>
      <c r="BF64" s="56">
        <v>2000</v>
      </c>
      <c r="BG64" s="56">
        <v>2000</v>
      </c>
      <c r="BH64" s="56">
        <v>2000</v>
      </c>
      <c r="BI64" s="56">
        <v>2000</v>
      </c>
      <c r="BJ64" s="56">
        <v>2000</v>
      </c>
      <c r="BK64" s="56">
        <v>2000</v>
      </c>
      <c r="BL64" s="56">
        <v>2000</v>
      </c>
      <c r="BM64" s="56">
        <v>2000</v>
      </c>
      <c r="BN64" s="56">
        <v>2000</v>
      </c>
      <c r="BO64" s="56">
        <v>2000</v>
      </c>
      <c r="BP64" s="56">
        <v>2000</v>
      </c>
      <c r="BQ64" s="56">
        <v>2000</v>
      </c>
      <c r="BR64" s="56">
        <v>2000</v>
      </c>
      <c r="BS64" s="56">
        <v>2000</v>
      </c>
      <c r="BT64" s="56">
        <v>2000</v>
      </c>
      <c r="BU64" s="56">
        <v>2000</v>
      </c>
      <c r="BV64" s="56">
        <v>2000</v>
      </c>
      <c r="BW64" s="56">
        <v>2000</v>
      </c>
      <c r="BX64" s="56">
        <v>2000</v>
      </c>
      <c r="BY64" s="56">
        <v>2000</v>
      </c>
      <c r="BZ64" s="56">
        <v>2000</v>
      </c>
      <c r="CA64" s="56">
        <v>2000</v>
      </c>
      <c r="CB64" s="56">
        <v>2000</v>
      </c>
      <c r="CC64" s="56">
        <v>2000</v>
      </c>
      <c r="CD64" s="56">
        <v>2000</v>
      </c>
      <c r="CE64" s="56">
        <v>2000</v>
      </c>
      <c r="CF64" s="56">
        <v>2000</v>
      </c>
    </row>
    <row r="65" spans="1:84" s="44" customFormat="1" ht="50" customHeight="1" x14ac:dyDescent="0.35">
      <c r="A65" s="4" t="s">
        <v>24</v>
      </c>
      <c r="B65" s="31" t="s">
        <v>37</v>
      </c>
      <c r="C65" s="58" t="s">
        <v>44</v>
      </c>
      <c r="D65" s="59">
        <v>0</v>
      </c>
      <c r="E65" s="59">
        <v>0</v>
      </c>
      <c r="F65" s="59">
        <v>0</v>
      </c>
      <c r="G65" s="59">
        <v>0</v>
      </c>
      <c r="H65" s="59">
        <v>0</v>
      </c>
      <c r="I65" s="59">
        <v>0</v>
      </c>
      <c r="J65" s="59">
        <v>0</v>
      </c>
      <c r="K65" s="59">
        <v>0</v>
      </c>
      <c r="L65" s="59">
        <v>0</v>
      </c>
      <c r="M65" s="59">
        <v>0</v>
      </c>
      <c r="N65" s="59">
        <v>0</v>
      </c>
      <c r="O65" s="59">
        <v>0</v>
      </c>
      <c r="P65" s="59">
        <v>0</v>
      </c>
      <c r="Q65" s="59">
        <v>0</v>
      </c>
      <c r="R65" s="59">
        <v>0</v>
      </c>
      <c r="S65" s="59">
        <v>0</v>
      </c>
      <c r="T65" s="59">
        <v>0</v>
      </c>
      <c r="U65" s="59">
        <v>0</v>
      </c>
      <c r="V65" s="59">
        <v>0</v>
      </c>
      <c r="W65" s="59">
        <v>0</v>
      </c>
      <c r="X65" s="59">
        <f>Y65/2</f>
        <v>1500</v>
      </c>
      <c r="Y65" s="59">
        <v>3000</v>
      </c>
      <c r="Z65" s="59">
        <v>3000</v>
      </c>
      <c r="AA65" s="59">
        <v>3000</v>
      </c>
      <c r="AB65" s="59">
        <v>3000</v>
      </c>
      <c r="AC65" s="59">
        <v>3000</v>
      </c>
      <c r="AD65" s="59">
        <v>3000</v>
      </c>
      <c r="AE65" s="59">
        <v>3000</v>
      </c>
      <c r="AF65" s="59">
        <v>3000</v>
      </c>
      <c r="AG65" s="59">
        <v>3000</v>
      </c>
      <c r="AH65" s="59">
        <v>3000</v>
      </c>
      <c r="AI65" s="59">
        <v>3000</v>
      </c>
      <c r="AJ65" s="59">
        <v>3000</v>
      </c>
      <c r="AK65" s="59">
        <v>3000</v>
      </c>
      <c r="AL65" s="59">
        <v>3000</v>
      </c>
      <c r="AM65" s="59">
        <v>3000</v>
      </c>
      <c r="AN65" s="59">
        <v>3000</v>
      </c>
      <c r="AO65" s="59">
        <v>3000</v>
      </c>
      <c r="AP65" s="59">
        <v>3000</v>
      </c>
      <c r="AQ65" s="59">
        <v>3000</v>
      </c>
      <c r="AR65" s="59">
        <v>3000</v>
      </c>
      <c r="AS65" s="59">
        <v>3000</v>
      </c>
      <c r="AT65" s="59">
        <v>3000</v>
      </c>
      <c r="AU65" s="59">
        <v>3000</v>
      </c>
      <c r="AV65" s="59">
        <v>3000</v>
      </c>
      <c r="AW65" s="59">
        <v>3000</v>
      </c>
      <c r="AX65" s="59">
        <v>3000</v>
      </c>
      <c r="AY65" s="59">
        <v>3000</v>
      </c>
      <c r="AZ65" s="59">
        <v>3000</v>
      </c>
      <c r="BA65" s="59">
        <v>3000</v>
      </c>
      <c r="BB65" s="59">
        <v>3000</v>
      </c>
      <c r="BC65" s="59">
        <v>3000</v>
      </c>
      <c r="BD65" s="59">
        <v>3000</v>
      </c>
      <c r="BE65" s="59">
        <v>3000</v>
      </c>
      <c r="BF65" s="59">
        <v>3000</v>
      </c>
      <c r="BG65" s="59">
        <v>3000</v>
      </c>
      <c r="BH65" s="59">
        <v>3000</v>
      </c>
      <c r="BI65" s="59">
        <v>3000</v>
      </c>
      <c r="BJ65" s="59">
        <v>3000</v>
      </c>
      <c r="BK65" s="59">
        <v>3000</v>
      </c>
      <c r="BL65" s="59">
        <v>3000</v>
      </c>
      <c r="BM65" s="59">
        <v>3000</v>
      </c>
      <c r="BN65" s="59">
        <v>3000</v>
      </c>
      <c r="BO65" s="59">
        <v>3000</v>
      </c>
      <c r="BP65" s="59">
        <v>3000</v>
      </c>
      <c r="BQ65" s="59">
        <v>3000</v>
      </c>
      <c r="BR65" s="59">
        <v>3000</v>
      </c>
      <c r="BS65" s="59">
        <v>3000</v>
      </c>
      <c r="BT65" s="59">
        <v>3000</v>
      </c>
      <c r="BU65" s="59">
        <v>3000</v>
      </c>
      <c r="BV65" s="59">
        <v>3000</v>
      </c>
      <c r="BW65" s="59">
        <v>3000</v>
      </c>
      <c r="BX65" s="59">
        <v>3000</v>
      </c>
      <c r="BY65" s="59">
        <v>3000</v>
      </c>
      <c r="BZ65" s="59">
        <v>3000</v>
      </c>
      <c r="CA65" s="59">
        <v>3000</v>
      </c>
      <c r="CB65" s="59">
        <v>3000</v>
      </c>
      <c r="CC65" s="59">
        <v>3000</v>
      </c>
      <c r="CD65" s="59">
        <v>3000</v>
      </c>
      <c r="CE65" s="59">
        <v>3000</v>
      </c>
      <c r="CF65" s="59">
        <v>3000</v>
      </c>
    </row>
    <row r="66" spans="1:84" ht="15.75" customHeight="1" x14ac:dyDescent="0.35">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row>
    <row r="67" spans="1:84" s="44" customFormat="1" ht="15.75" customHeight="1" x14ac:dyDescent="0.35">
      <c r="A67" s="70" t="s">
        <v>78</v>
      </c>
      <c r="B67" s="70"/>
    </row>
    <row r="68" spans="1:84" s="9" customFormat="1" ht="15.75" customHeight="1" x14ac:dyDescent="0.35">
      <c r="A68" s="35" t="s">
        <v>20</v>
      </c>
      <c r="B68" s="35" t="s">
        <v>21</v>
      </c>
      <c r="C68" s="35" t="s">
        <v>45</v>
      </c>
      <c r="D68" s="35">
        <v>2020</v>
      </c>
      <c r="E68" s="35">
        <v>2021</v>
      </c>
      <c r="F68" s="35">
        <v>2022</v>
      </c>
      <c r="G68" s="35">
        <v>2023</v>
      </c>
      <c r="H68" s="35">
        <v>2024</v>
      </c>
      <c r="I68" s="35">
        <v>2025</v>
      </c>
      <c r="J68" s="35">
        <v>2026</v>
      </c>
      <c r="K68" s="35">
        <v>2027</v>
      </c>
      <c r="L68" s="35">
        <v>2028</v>
      </c>
      <c r="M68" s="35">
        <v>2029</v>
      </c>
      <c r="N68" s="35">
        <v>2030</v>
      </c>
      <c r="O68" s="35">
        <v>2031</v>
      </c>
      <c r="P68" s="35">
        <v>2032</v>
      </c>
      <c r="Q68" s="35">
        <v>2033</v>
      </c>
      <c r="R68" s="35">
        <v>2034</v>
      </c>
      <c r="S68" s="35">
        <v>2035</v>
      </c>
      <c r="T68" s="35">
        <v>2036</v>
      </c>
      <c r="U68" s="35">
        <v>2037</v>
      </c>
      <c r="V68" s="35">
        <v>2038</v>
      </c>
      <c r="W68" s="35">
        <v>2039</v>
      </c>
      <c r="X68" s="35">
        <v>2040</v>
      </c>
      <c r="Y68" s="35">
        <v>2041</v>
      </c>
      <c r="Z68" s="35">
        <v>2042</v>
      </c>
      <c r="AA68" s="35">
        <v>2043</v>
      </c>
      <c r="AB68" s="35">
        <v>2044</v>
      </c>
      <c r="AC68" s="35">
        <v>2045</v>
      </c>
      <c r="AD68" s="35">
        <v>2046</v>
      </c>
      <c r="AE68" s="35">
        <v>2047</v>
      </c>
      <c r="AF68" s="35">
        <v>2048</v>
      </c>
      <c r="AG68" s="35">
        <v>2049</v>
      </c>
      <c r="AH68" s="35">
        <v>2050</v>
      </c>
      <c r="AI68" s="35">
        <v>2051</v>
      </c>
      <c r="AJ68" s="35">
        <v>2052</v>
      </c>
      <c r="AK68" s="35">
        <v>2053</v>
      </c>
      <c r="AL68" s="35">
        <v>2054</v>
      </c>
      <c r="AM68" s="35">
        <v>2055</v>
      </c>
      <c r="AN68" s="35">
        <v>2056</v>
      </c>
      <c r="AO68" s="35">
        <v>2057</v>
      </c>
      <c r="AP68" s="35">
        <v>2058</v>
      </c>
      <c r="AQ68" s="35">
        <v>2059</v>
      </c>
      <c r="AR68" s="35">
        <v>2060</v>
      </c>
      <c r="AS68" s="35">
        <v>2061</v>
      </c>
      <c r="AT68" s="35">
        <v>2062</v>
      </c>
      <c r="AU68" s="35">
        <v>2063</v>
      </c>
      <c r="AV68" s="35">
        <v>2064</v>
      </c>
      <c r="AW68" s="35">
        <v>2065</v>
      </c>
      <c r="AX68" s="35">
        <v>2066</v>
      </c>
      <c r="AY68" s="35">
        <v>2067</v>
      </c>
      <c r="AZ68" s="35">
        <v>2068</v>
      </c>
      <c r="BA68" s="35">
        <v>2069</v>
      </c>
      <c r="BB68" s="35">
        <v>2070</v>
      </c>
      <c r="BC68" s="35">
        <v>2071</v>
      </c>
      <c r="BD68" s="35">
        <v>2072</v>
      </c>
      <c r="BE68" s="35">
        <v>2073</v>
      </c>
      <c r="BF68" s="35">
        <v>2074</v>
      </c>
      <c r="BG68" s="35">
        <v>2075</v>
      </c>
      <c r="BH68" s="35">
        <v>2076</v>
      </c>
      <c r="BI68" s="35">
        <v>2077</v>
      </c>
      <c r="BJ68" s="35">
        <v>2078</v>
      </c>
      <c r="BK68" s="35">
        <v>2079</v>
      </c>
      <c r="BL68" s="35">
        <v>2080</v>
      </c>
      <c r="BM68" s="35">
        <v>2081</v>
      </c>
      <c r="BN68" s="35">
        <v>2082</v>
      </c>
      <c r="BO68" s="35">
        <v>2083</v>
      </c>
      <c r="BP68" s="35">
        <v>2084</v>
      </c>
      <c r="BQ68" s="35">
        <v>2085</v>
      </c>
      <c r="BR68" s="35">
        <v>2086</v>
      </c>
      <c r="BS68" s="35">
        <v>2087</v>
      </c>
      <c r="BT68" s="35">
        <v>2088</v>
      </c>
      <c r="BU68" s="35">
        <v>2089</v>
      </c>
      <c r="BV68" s="35">
        <v>2090</v>
      </c>
      <c r="BW68" s="35">
        <v>2091</v>
      </c>
      <c r="BX68" s="35">
        <v>2092</v>
      </c>
      <c r="BY68" s="35">
        <v>2093</v>
      </c>
      <c r="BZ68" s="35">
        <v>2094</v>
      </c>
      <c r="CA68" s="35">
        <v>2095</v>
      </c>
      <c r="CB68" s="35">
        <v>2096</v>
      </c>
      <c r="CC68" s="35">
        <v>2097</v>
      </c>
      <c r="CD68" s="35">
        <v>2098</v>
      </c>
      <c r="CE68" s="35">
        <v>2099</v>
      </c>
      <c r="CF68" s="35">
        <v>2100</v>
      </c>
    </row>
    <row r="69" spans="1:84" s="44" customFormat="1" ht="50" customHeight="1" x14ac:dyDescent="0.35">
      <c r="A69" s="2" t="s">
        <v>22</v>
      </c>
      <c r="B69" s="28" t="s">
        <v>38</v>
      </c>
      <c r="C69" s="52" t="s">
        <v>44</v>
      </c>
      <c r="D69" s="53">
        <v>0</v>
      </c>
      <c r="E69" s="53">
        <v>0</v>
      </c>
      <c r="F69" s="53">
        <v>10000</v>
      </c>
      <c r="G69" s="53">
        <v>10000</v>
      </c>
      <c r="H69" s="53">
        <v>10000</v>
      </c>
      <c r="I69" s="53">
        <v>10000</v>
      </c>
      <c r="J69" s="53">
        <f t="shared" ref="J69:J74" si="2">I69/2</f>
        <v>5000</v>
      </c>
      <c r="K69" s="53">
        <f t="shared" ref="K69:K74" si="3">J69</f>
        <v>5000</v>
      </c>
      <c r="L69" s="53">
        <v>0</v>
      </c>
      <c r="M69" s="53">
        <v>0</v>
      </c>
      <c r="N69" s="53">
        <v>0</v>
      </c>
      <c r="O69" s="53">
        <v>0</v>
      </c>
      <c r="P69" s="53">
        <v>0</v>
      </c>
      <c r="Q69" s="53">
        <v>0</v>
      </c>
      <c r="R69" s="53">
        <v>0</v>
      </c>
      <c r="S69" s="53">
        <v>0</v>
      </c>
      <c r="T69" s="53">
        <v>0</v>
      </c>
      <c r="U69" s="53">
        <v>0</v>
      </c>
      <c r="V69" s="53">
        <v>0</v>
      </c>
      <c r="W69" s="53">
        <v>0</v>
      </c>
      <c r="X69" s="53">
        <v>0</v>
      </c>
      <c r="Y69" s="53">
        <v>0</v>
      </c>
      <c r="Z69" s="53">
        <v>0</v>
      </c>
      <c r="AA69" s="53">
        <v>0</v>
      </c>
      <c r="AB69" s="53">
        <v>0</v>
      </c>
      <c r="AC69" s="53">
        <v>0</v>
      </c>
      <c r="AD69" s="53">
        <v>0</v>
      </c>
      <c r="AE69" s="53">
        <v>0</v>
      </c>
      <c r="AF69" s="53">
        <v>0</v>
      </c>
      <c r="AG69" s="53">
        <v>0</v>
      </c>
      <c r="AH69" s="53">
        <v>0</v>
      </c>
      <c r="AI69" s="53">
        <v>0</v>
      </c>
      <c r="AJ69" s="53">
        <v>0</v>
      </c>
      <c r="AK69" s="53">
        <v>0</v>
      </c>
      <c r="AL69" s="53">
        <v>0</v>
      </c>
      <c r="AM69" s="53">
        <v>0</v>
      </c>
      <c r="AN69" s="53">
        <v>0</v>
      </c>
      <c r="AO69" s="53">
        <v>0</v>
      </c>
      <c r="AP69" s="53">
        <v>0</v>
      </c>
      <c r="AQ69" s="53">
        <v>0</v>
      </c>
      <c r="AR69" s="53">
        <v>0</v>
      </c>
      <c r="AS69" s="53">
        <v>0</v>
      </c>
      <c r="AT69" s="53">
        <v>0</v>
      </c>
      <c r="AU69" s="53">
        <v>0</v>
      </c>
      <c r="AV69" s="53">
        <v>0</v>
      </c>
      <c r="AW69" s="53">
        <v>0</v>
      </c>
      <c r="AX69" s="53">
        <v>0</v>
      </c>
      <c r="AY69" s="53">
        <v>0</v>
      </c>
      <c r="AZ69" s="53">
        <v>0</v>
      </c>
      <c r="BA69" s="53">
        <v>0</v>
      </c>
      <c r="BB69" s="53">
        <v>0</v>
      </c>
      <c r="BC69" s="53">
        <v>0</v>
      </c>
      <c r="BD69" s="53">
        <v>0</v>
      </c>
      <c r="BE69" s="53">
        <v>0</v>
      </c>
      <c r="BF69" s="53">
        <v>0</v>
      </c>
      <c r="BG69" s="53">
        <v>0</v>
      </c>
      <c r="BH69" s="53">
        <v>0</v>
      </c>
      <c r="BI69" s="53">
        <v>0</v>
      </c>
      <c r="BJ69" s="53">
        <v>0</v>
      </c>
      <c r="BK69" s="53">
        <v>0</v>
      </c>
      <c r="BL69" s="53">
        <v>0</v>
      </c>
      <c r="BM69" s="53">
        <v>0</v>
      </c>
      <c r="BN69" s="53">
        <v>0</v>
      </c>
      <c r="BO69" s="53">
        <v>0</v>
      </c>
      <c r="BP69" s="53">
        <v>0</v>
      </c>
      <c r="BQ69" s="53">
        <v>0</v>
      </c>
      <c r="BR69" s="53">
        <v>0</v>
      </c>
      <c r="BS69" s="53">
        <v>0</v>
      </c>
      <c r="BT69" s="53">
        <v>0</v>
      </c>
      <c r="BU69" s="53">
        <v>0</v>
      </c>
      <c r="BV69" s="53">
        <v>0</v>
      </c>
      <c r="BW69" s="53">
        <v>0</v>
      </c>
      <c r="BX69" s="53">
        <v>0</v>
      </c>
      <c r="BY69" s="53">
        <v>0</v>
      </c>
      <c r="BZ69" s="53">
        <v>0</v>
      </c>
      <c r="CA69" s="53">
        <v>0</v>
      </c>
      <c r="CB69" s="53">
        <v>0</v>
      </c>
      <c r="CC69" s="53">
        <v>0</v>
      </c>
      <c r="CD69" s="53">
        <v>0</v>
      </c>
      <c r="CE69" s="53">
        <v>0</v>
      </c>
      <c r="CF69" s="53">
        <v>0</v>
      </c>
    </row>
    <row r="70" spans="1:84" s="44" customFormat="1" ht="50" customHeight="1" x14ac:dyDescent="0.35">
      <c r="A70" s="3" t="s">
        <v>22</v>
      </c>
      <c r="B70" s="29" t="s">
        <v>25</v>
      </c>
      <c r="C70" s="54" t="s">
        <v>44</v>
      </c>
      <c r="D70" s="55">
        <v>0</v>
      </c>
      <c r="E70" s="55">
        <v>0</v>
      </c>
      <c r="F70" s="55">
        <v>5000</v>
      </c>
      <c r="G70" s="55">
        <v>5000</v>
      </c>
      <c r="H70" s="55">
        <v>5000</v>
      </c>
      <c r="I70" s="55">
        <v>5000</v>
      </c>
      <c r="J70" s="55">
        <f t="shared" si="2"/>
        <v>2500</v>
      </c>
      <c r="K70" s="55">
        <f t="shared" si="3"/>
        <v>2500</v>
      </c>
      <c r="L70" s="55">
        <v>0</v>
      </c>
      <c r="M70" s="55">
        <v>0</v>
      </c>
      <c r="N70" s="55">
        <v>0</v>
      </c>
      <c r="O70" s="55">
        <v>0</v>
      </c>
      <c r="P70" s="55">
        <v>0</v>
      </c>
      <c r="Q70" s="55">
        <v>0</v>
      </c>
      <c r="R70" s="55">
        <v>0</v>
      </c>
      <c r="S70" s="55">
        <v>0</v>
      </c>
      <c r="T70" s="55">
        <v>0</v>
      </c>
      <c r="U70" s="55">
        <v>0</v>
      </c>
      <c r="V70" s="55">
        <v>0</v>
      </c>
      <c r="W70" s="55">
        <v>0</v>
      </c>
      <c r="X70" s="55">
        <v>0</v>
      </c>
      <c r="Y70" s="55">
        <v>0</v>
      </c>
      <c r="Z70" s="55">
        <v>0</v>
      </c>
      <c r="AA70" s="55">
        <v>0</v>
      </c>
      <c r="AB70" s="55">
        <v>0</v>
      </c>
      <c r="AC70" s="55">
        <v>0</v>
      </c>
      <c r="AD70" s="55">
        <v>0</v>
      </c>
      <c r="AE70" s="55">
        <v>0</v>
      </c>
      <c r="AF70" s="55">
        <v>0</v>
      </c>
      <c r="AG70" s="55">
        <v>0</v>
      </c>
      <c r="AH70" s="55">
        <v>0</v>
      </c>
      <c r="AI70" s="55">
        <v>0</v>
      </c>
      <c r="AJ70" s="55">
        <v>0</v>
      </c>
      <c r="AK70" s="55">
        <v>0</v>
      </c>
      <c r="AL70" s="55">
        <v>0</v>
      </c>
      <c r="AM70" s="55">
        <v>0</v>
      </c>
      <c r="AN70" s="55">
        <v>0</v>
      </c>
      <c r="AO70" s="55">
        <v>0</v>
      </c>
      <c r="AP70" s="55">
        <v>0</v>
      </c>
      <c r="AQ70" s="55">
        <v>0</v>
      </c>
      <c r="AR70" s="55">
        <v>0</v>
      </c>
      <c r="AS70" s="55">
        <v>0</v>
      </c>
      <c r="AT70" s="55">
        <v>0</v>
      </c>
      <c r="AU70" s="55">
        <v>0</v>
      </c>
      <c r="AV70" s="55">
        <v>0</v>
      </c>
      <c r="AW70" s="55">
        <v>0</v>
      </c>
      <c r="AX70" s="55">
        <v>0</v>
      </c>
      <c r="AY70" s="55">
        <v>0</v>
      </c>
      <c r="AZ70" s="55">
        <v>0</v>
      </c>
      <c r="BA70" s="55">
        <v>0</v>
      </c>
      <c r="BB70" s="55">
        <v>0</v>
      </c>
      <c r="BC70" s="55">
        <v>0</v>
      </c>
      <c r="BD70" s="55">
        <v>0</v>
      </c>
      <c r="BE70" s="55">
        <v>0</v>
      </c>
      <c r="BF70" s="55">
        <v>0</v>
      </c>
      <c r="BG70" s="55">
        <v>0</v>
      </c>
      <c r="BH70" s="55">
        <v>0</v>
      </c>
      <c r="BI70" s="55">
        <v>0</v>
      </c>
      <c r="BJ70" s="55">
        <v>0</v>
      </c>
      <c r="BK70" s="55">
        <v>0</v>
      </c>
      <c r="BL70" s="55">
        <v>0</v>
      </c>
      <c r="BM70" s="55">
        <v>0</v>
      </c>
      <c r="BN70" s="55">
        <v>0</v>
      </c>
      <c r="BO70" s="55">
        <v>0</v>
      </c>
      <c r="BP70" s="55">
        <v>0</v>
      </c>
      <c r="BQ70" s="55">
        <v>0</v>
      </c>
      <c r="BR70" s="55">
        <v>0</v>
      </c>
      <c r="BS70" s="55">
        <v>0</v>
      </c>
      <c r="BT70" s="55">
        <v>0</v>
      </c>
      <c r="BU70" s="55">
        <v>0</v>
      </c>
      <c r="BV70" s="55">
        <v>0</v>
      </c>
      <c r="BW70" s="55">
        <v>0</v>
      </c>
      <c r="BX70" s="55">
        <v>0</v>
      </c>
      <c r="BY70" s="55">
        <v>0</v>
      </c>
      <c r="BZ70" s="55">
        <v>0</v>
      </c>
      <c r="CA70" s="55">
        <v>0</v>
      </c>
      <c r="CB70" s="55">
        <v>0</v>
      </c>
      <c r="CC70" s="55">
        <v>0</v>
      </c>
      <c r="CD70" s="55">
        <v>0</v>
      </c>
      <c r="CE70" s="55">
        <v>0</v>
      </c>
      <c r="CF70" s="55">
        <v>0</v>
      </c>
    </row>
    <row r="71" spans="1:84" s="44" customFormat="1" ht="50" customHeight="1" x14ac:dyDescent="0.35">
      <c r="A71" s="3" t="s">
        <v>22</v>
      </c>
      <c r="B71" s="29" t="s">
        <v>26</v>
      </c>
      <c r="C71" s="54" t="s">
        <v>47</v>
      </c>
      <c r="D71" s="55">
        <v>0</v>
      </c>
      <c r="E71" s="55">
        <v>0</v>
      </c>
      <c r="F71" s="55">
        <v>2000</v>
      </c>
      <c r="G71" s="55">
        <v>2000</v>
      </c>
      <c r="H71" s="55">
        <v>2000</v>
      </c>
      <c r="I71" s="55">
        <v>2000</v>
      </c>
      <c r="J71" s="55">
        <f t="shared" si="2"/>
        <v>1000</v>
      </c>
      <c r="K71" s="55">
        <f t="shared" si="3"/>
        <v>1000</v>
      </c>
      <c r="L71" s="55">
        <v>0</v>
      </c>
      <c r="M71" s="55">
        <v>0</v>
      </c>
      <c r="N71" s="55">
        <v>0</v>
      </c>
      <c r="O71" s="55">
        <v>0</v>
      </c>
      <c r="P71" s="55">
        <v>0</v>
      </c>
      <c r="Q71" s="55">
        <v>0</v>
      </c>
      <c r="R71" s="55">
        <v>0</v>
      </c>
      <c r="S71" s="55">
        <v>0</v>
      </c>
      <c r="T71" s="55">
        <v>0</v>
      </c>
      <c r="U71" s="55">
        <v>0</v>
      </c>
      <c r="V71" s="55">
        <v>0</v>
      </c>
      <c r="W71" s="55">
        <v>0</v>
      </c>
      <c r="X71" s="55">
        <v>0</v>
      </c>
      <c r="Y71" s="55">
        <v>0</v>
      </c>
      <c r="Z71" s="55">
        <v>0</v>
      </c>
      <c r="AA71" s="55">
        <v>0</v>
      </c>
      <c r="AB71" s="55">
        <v>0</v>
      </c>
      <c r="AC71" s="55">
        <v>0</v>
      </c>
      <c r="AD71" s="55">
        <v>0</v>
      </c>
      <c r="AE71" s="55">
        <v>0</v>
      </c>
      <c r="AF71" s="55">
        <v>0</v>
      </c>
      <c r="AG71" s="55">
        <v>0</v>
      </c>
      <c r="AH71" s="55">
        <v>0</v>
      </c>
      <c r="AI71" s="55">
        <v>0</v>
      </c>
      <c r="AJ71" s="55">
        <v>0</v>
      </c>
      <c r="AK71" s="55">
        <v>0</v>
      </c>
      <c r="AL71" s="55">
        <v>0</v>
      </c>
      <c r="AM71" s="55">
        <v>0</v>
      </c>
      <c r="AN71" s="55">
        <v>0</v>
      </c>
      <c r="AO71" s="55">
        <v>0</v>
      </c>
      <c r="AP71" s="55">
        <v>0</v>
      </c>
      <c r="AQ71" s="55">
        <v>0</v>
      </c>
      <c r="AR71" s="55">
        <v>0</v>
      </c>
      <c r="AS71" s="55">
        <v>0</v>
      </c>
      <c r="AT71" s="55">
        <v>0</v>
      </c>
      <c r="AU71" s="55">
        <v>0</v>
      </c>
      <c r="AV71" s="55">
        <v>0</v>
      </c>
      <c r="AW71" s="55">
        <v>0</v>
      </c>
      <c r="AX71" s="55">
        <v>0</v>
      </c>
      <c r="AY71" s="55">
        <v>0</v>
      </c>
      <c r="AZ71" s="55">
        <v>0</v>
      </c>
      <c r="BA71" s="55">
        <v>0</v>
      </c>
      <c r="BB71" s="55">
        <v>0</v>
      </c>
      <c r="BC71" s="55">
        <v>0</v>
      </c>
      <c r="BD71" s="55">
        <v>0</v>
      </c>
      <c r="BE71" s="55">
        <v>0</v>
      </c>
      <c r="BF71" s="55">
        <v>0</v>
      </c>
      <c r="BG71" s="55">
        <v>0</v>
      </c>
      <c r="BH71" s="55">
        <v>0</v>
      </c>
      <c r="BI71" s="55">
        <v>0</v>
      </c>
      <c r="BJ71" s="55">
        <v>0</v>
      </c>
      <c r="BK71" s="55">
        <v>0</v>
      </c>
      <c r="BL71" s="55">
        <v>0</v>
      </c>
      <c r="BM71" s="55">
        <v>0</v>
      </c>
      <c r="BN71" s="55">
        <v>0</v>
      </c>
      <c r="BO71" s="55">
        <v>0</v>
      </c>
      <c r="BP71" s="55">
        <v>0</v>
      </c>
      <c r="BQ71" s="55">
        <v>0</v>
      </c>
      <c r="BR71" s="55">
        <v>0</v>
      </c>
      <c r="BS71" s="55">
        <v>0</v>
      </c>
      <c r="BT71" s="55">
        <v>0</v>
      </c>
      <c r="BU71" s="55">
        <v>0</v>
      </c>
      <c r="BV71" s="55">
        <v>0</v>
      </c>
      <c r="BW71" s="55">
        <v>0</v>
      </c>
      <c r="BX71" s="55">
        <v>0</v>
      </c>
      <c r="BY71" s="55">
        <v>0</v>
      </c>
      <c r="BZ71" s="55">
        <v>0</v>
      </c>
      <c r="CA71" s="55">
        <v>0</v>
      </c>
      <c r="CB71" s="55">
        <v>0</v>
      </c>
      <c r="CC71" s="55">
        <v>0</v>
      </c>
      <c r="CD71" s="55">
        <v>0</v>
      </c>
      <c r="CE71" s="55">
        <v>0</v>
      </c>
      <c r="CF71" s="55">
        <v>0</v>
      </c>
    </row>
    <row r="72" spans="1:84" s="44" customFormat="1" ht="50" customHeight="1" x14ac:dyDescent="0.35">
      <c r="A72" s="3" t="s">
        <v>22</v>
      </c>
      <c r="B72" s="30" t="s">
        <v>27</v>
      </c>
      <c r="C72" s="54" t="s">
        <v>44</v>
      </c>
      <c r="D72" s="55">
        <v>0</v>
      </c>
      <c r="E72" s="55">
        <v>0</v>
      </c>
      <c r="F72" s="56">
        <v>5000</v>
      </c>
      <c r="G72" s="56">
        <v>5000</v>
      </c>
      <c r="H72" s="56">
        <v>5000</v>
      </c>
      <c r="I72" s="56">
        <v>5000</v>
      </c>
      <c r="J72" s="55">
        <f t="shared" si="2"/>
        <v>2500</v>
      </c>
      <c r="K72" s="55">
        <f t="shared" si="3"/>
        <v>2500</v>
      </c>
      <c r="L72" s="56">
        <v>0</v>
      </c>
      <c r="M72" s="56">
        <v>0</v>
      </c>
      <c r="N72" s="56">
        <v>0</v>
      </c>
      <c r="O72" s="56">
        <v>0</v>
      </c>
      <c r="P72" s="56">
        <v>0</v>
      </c>
      <c r="Q72" s="56">
        <v>0</v>
      </c>
      <c r="R72" s="56">
        <v>0</v>
      </c>
      <c r="S72" s="56">
        <v>0</v>
      </c>
      <c r="T72" s="56">
        <v>0</v>
      </c>
      <c r="U72" s="56">
        <v>0</v>
      </c>
      <c r="V72" s="56">
        <v>0</v>
      </c>
      <c r="W72" s="56">
        <v>0</v>
      </c>
      <c r="X72" s="56">
        <v>0</v>
      </c>
      <c r="Y72" s="56">
        <v>0</v>
      </c>
      <c r="Z72" s="56">
        <v>0</v>
      </c>
      <c r="AA72" s="56">
        <v>0</v>
      </c>
      <c r="AB72" s="56">
        <v>0</v>
      </c>
      <c r="AC72" s="56">
        <v>0</v>
      </c>
      <c r="AD72" s="56">
        <v>0</v>
      </c>
      <c r="AE72" s="56">
        <v>0</v>
      </c>
      <c r="AF72" s="56">
        <v>0</v>
      </c>
      <c r="AG72" s="56">
        <v>0</v>
      </c>
      <c r="AH72" s="56">
        <v>0</v>
      </c>
      <c r="AI72" s="56">
        <v>0</v>
      </c>
      <c r="AJ72" s="56">
        <v>0</v>
      </c>
      <c r="AK72" s="56">
        <v>0</v>
      </c>
      <c r="AL72" s="56">
        <v>0</v>
      </c>
      <c r="AM72" s="56">
        <v>0</v>
      </c>
      <c r="AN72" s="56">
        <v>0</v>
      </c>
      <c r="AO72" s="56">
        <v>0</v>
      </c>
      <c r="AP72" s="56">
        <v>0</v>
      </c>
      <c r="AQ72" s="56">
        <v>0</v>
      </c>
      <c r="AR72" s="56">
        <v>0</v>
      </c>
      <c r="AS72" s="56">
        <v>0</v>
      </c>
      <c r="AT72" s="56">
        <v>0</v>
      </c>
      <c r="AU72" s="56">
        <v>0</v>
      </c>
      <c r="AV72" s="56">
        <v>0</v>
      </c>
      <c r="AW72" s="56">
        <v>0</v>
      </c>
      <c r="AX72" s="56">
        <v>0</v>
      </c>
      <c r="AY72" s="56">
        <v>0</v>
      </c>
      <c r="AZ72" s="56">
        <v>0</v>
      </c>
      <c r="BA72" s="56">
        <v>0</v>
      </c>
      <c r="BB72" s="56">
        <v>0</v>
      </c>
      <c r="BC72" s="56">
        <v>0</v>
      </c>
      <c r="BD72" s="56">
        <v>0</v>
      </c>
      <c r="BE72" s="56">
        <v>0</v>
      </c>
      <c r="BF72" s="56">
        <v>0</v>
      </c>
      <c r="BG72" s="56">
        <v>0</v>
      </c>
      <c r="BH72" s="56">
        <v>0</v>
      </c>
      <c r="BI72" s="56">
        <v>0</v>
      </c>
      <c r="BJ72" s="56">
        <v>0</v>
      </c>
      <c r="BK72" s="56">
        <v>0</v>
      </c>
      <c r="BL72" s="56">
        <v>0</v>
      </c>
      <c r="BM72" s="56">
        <v>0</v>
      </c>
      <c r="BN72" s="56">
        <v>0</v>
      </c>
      <c r="BO72" s="56">
        <v>0</v>
      </c>
      <c r="BP72" s="56">
        <v>0</v>
      </c>
      <c r="BQ72" s="56">
        <v>0</v>
      </c>
      <c r="BR72" s="56">
        <v>0</v>
      </c>
      <c r="BS72" s="56">
        <v>0</v>
      </c>
      <c r="BT72" s="56">
        <v>0</v>
      </c>
      <c r="BU72" s="56">
        <v>0</v>
      </c>
      <c r="BV72" s="56">
        <v>0</v>
      </c>
      <c r="BW72" s="56">
        <v>0</v>
      </c>
      <c r="BX72" s="56">
        <v>0</v>
      </c>
      <c r="BY72" s="56">
        <v>0</v>
      </c>
      <c r="BZ72" s="56">
        <v>0</v>
      </c>
      <c r="CA72" s="56">
        <v>0</v>
      </c>
      <c r="CB72" s="56">
        <v>0</v>
      </c>
      <c r="CC72" s="56">
        <v>0</v>
      </c>
      <c r="CD72" s="56">
        <v>0</v>
      </c>
      <c r="CE72" s="56">
        <v>0</v>
      </c>
      <c r="CF72" s="56">
        <v>0</v>
      </c>
    </row>
    <row r="73" spans="1:84" s="44" customFormat="1" ht="50" customHeight="1" x14ac:dyDescent="0.35">
      <c r="A73" s="3" t="s">
        <v>22</v>
      </c>
      <c r="B73" s="30" t="s">
        <v>28</v>
      </c>
      <c r="C73" s="54" t="s">
        <v>44</v>
      </c>
      <c r="D73" s="55">
        <v>0</v>
      </c>
      <c r="E73" s="55">
        <v>0</v>
      </c>
      <c r="F73" s="55">
        <v>1000</v>
      </c>
      <c r="G73" s="55">
        <v>1000</v>
      </c>
      <c r="H73" s="55">
        <v>1000</v>
      </c>
      <c r="I73" s="55">
        <v>1000</v>
      </c>
      <c r="J73" s="55">
        <f t="shared" si="2"/>
        <v>500</v>
      </c>
      <c r="K73" s="55">
        <f t="shared" si="3"/>
        <v>500</v>
      </c>
      <c r="L73" s="55">
        <v>0</v>
      </c>
      <c r="M73" s="55">
        <v>0</v>
      </c>
      <c r="N73" s="55">
        <v>0</v>
      </c>
      <c r="O73" s="55">
        <v>0</v>
      </c>
      <c r="P73" s="55">
        <v>0</v>
      </c>
      <c r="Q73" s="55">
        <v>0</v>
      </c>
      <c r="R73" s="55">
        <v>0</v>
      </c>
      <c r="S73" s="55">
        <v>0</v>
      </c>
      <c r="T73" s="55">
        <v>0</v>
      </c>
      <c r="U73" s="55">
        <v>0</v>
      </c>
      <c r="V73" s="55">
        <v>0</v>
      </c>
      <c r="W73" s="55">
        <v>0</v>
      </c>
      <c r="X73" s="55">
        <v>0</v>
      </c>
      <c r="Y73" s="55">
        <v>0</v>
      </c>
      <c r="Z73" s="55">
        <v>0</v>
      </c>
      <c r="AA73" s="55">
        <v>0</v>
      </c>
      <c r="AB73" s="55">
        <v>0</v>
      </c>
      <c r="AC73" s="55">
        <v>0</v>
      </c>
      <c r="AD73" s="55">
        <v>0</v>
      </c>
      <c r="AE73" s="55">
        <v>0</v>
      </c>
      <c r="AF73" s="55">
        <v>0</v>
      </c>
      <c r="AG73" s="55">
        <v>0</v>
      </c>
      <c r="AH73" s="55">
        <v>0</v>
      </c>
      <c r="AI73" s="55">
        <v>0</v>
      </c>
      <c r="AJ73" s="55">
        <v>0</v>
      </c>
      <c r="AK73" s="55">
        <v>0</v>
      </c>
      <c r="AL73" s="55">
        <v>0</v>
      </c>
      <c r="AM73" s="55">
        <v>0</v>
      </c>
      <c r="AN73" s="55">
        <v>0</v>
      </c>
      <c r="AO73" s="55">
        <v>0</v>
      </c>
      <c r="AP73" s="55">
        <v>0</v>
      </c>
      <c r="AQ73" s="55">
        <v>0</v>
      </c>
      <c r="AR73" s="55">
        <v>0</v>
      </c>
      <c r="AS73" s="55">
        <v>0</v>
      </c>
      <c r="AT73" s="55">
        <v>0</v>
      </c>
      <c r="AU73" s="55">
        <v>0</v>
      </c>
      <c r="AV73" s="55">
        <v>0</v>
      </c>
      <c r="AW73" s="55">
        <v>0</v>
      </c>
      <c r="AX73" s="55">
        <v>0</v>
      </c>
      <c r="AY73" s="55">
        <v>0</v>
      </c>
      <c r="AZ73" s="55">
        <v>0</v>
      </c>
      <c r="BA73" s="55">
        <v>0</v>
      </c>
      <c r="BB73" s="55">
        <v>0</v>
      </c>
      <c r="BC73" s="55">
        <v>0</v>
      </c>
      <c r="BD73" s="55">
        <v>0</v>
      </c>
      <c r="BE73" s="55">
        <v>0</v>
      </c>
      <c r="BF73" s="55">
        <v>0</v>
      </c>
      <c r="BG73" s="55">
        <v>0</v>
      </c>
      <c r="BH73" s="55">
        <v>0</v>
      </c>
      <c r="BI73" s="55">
        <v>0</v>
      </c>
      <c r="BJ73" s="55">
        <v>0</v>
      </c>
      <c r="BK73" s="55">
        <v>0</v>
      </c>
      <c r="BL73" s="55">
        <v>0</v>
      </c>
      <c r="BM73" s="55">
        <v>0</v>
      </c>
      <c r="BN73" s="55">
        <v>0</v>
      </c>
      <c r="BO73" s="55">
        <v>0</v>
      </c>
      <c r="BP73" s="55">
        <v>0</v>
      </c>
      <c r="BQ73" s="55">
        <v>0</v>
      </c>
      <c r="BR73" s="55">
        <v>0</v>
      </c>
      <c r="BS73" s="55">
        <v>0</v>
      </c>
      <c r="BT73" s="55">
        <v>0</v>
      </c>
      <c r="BU73" s="55">
        <v>0</v>
      </c>
      <c r="BV73" s="55">
        <v>0</v>
      </c>
      <c r="BW73" s="55">
        <v>0</v>
      </c>
      <c r="BX73" s="55">
        <v>0</v>
      </c>
      <c r="BY73" s="55">
        <v>0</v>
      </c>
      <c r="BZ73" s="55">
        <v>0</v>
      </c>
      <c r="CA73" s="55">
        <v>0</v>
      </c>
      <c r="CB73" s="55">
        <v>0</v>
      </c>
      <c r="CC73" s="55">
        <v>0</v>
      </c>
      <c r="CD73" s="55">
        <v>0</v>
      </c>
      <c r="CE73" s="55">
        <v>0</v>
      </c>
      <c r="CF73" s="55">
        <v>0</v>
      </c>
    </row>
    <row r="74" spans="1:84" s="44" customFormat="1" ht="50" customHeight="1" x14ac:dyDescent="0.35">
      <c r="A74" s="3" t="s">
        <v>22</v>
      </c>
      <c r="B74" s="30" t="s">
        <v>29</v>
      </c>
      <c r="C74" s="54" t="s">
        <v>44</v>
      </c>
      <c r="D74" s="55">
        <v>0</v>
      </c>
      <c r="E74" s="55">
        <v>0</v>
      </c>
      <c r="F74" s="55">
        <v>800</v>
      </c>
      <c r="G74" s="55">
        <v>800</v>
      </c>
      <c r="H74" s="55">
        <v>800</v>
      </c>
      <c r="I74" s="55">
        <v>800</v>
      </c>
      <c r="J74" s="65">
        <f t="shared" si="2"/>
        <v>400</v>
      </c>
      <c r="K74" s="65">
        <f t="shared" si="3"/>
        <v>400</v>
      </c>
      <c r="L74" s="55">
        <v>0</v>
      </c>
      <c r="M74" s="55">
        <v>0</v>
      </c>
      <c r="N74" s="55">
        <v>0</v>
      </c>
      <c r="O74" s="55">
        <v>0</v>
      </c>
      <c r="P74" s="55">
        <v>0</v>
      </c>
      <c r="Q74" s="55">
        <v>0</v>
      </c>
      <c r="R74" s="55">
        <v>0</v>
      </c>
      <c r="S74" s="55">
        <v>0</v>
      </c>
      <c r="T74" s="55">
        <v>0</v>
      </c>
      <c r="U74" s="55">
        <v>0</v>
      </c>
      <c r="V74" s="55">
        <v>0</v>
      </c>
      <c r="W74" s="55">
        <v>0</v>
      </c>
      <c r="X74" s="55">
        <v>0</v>
      </c>
      <c r="Y74" s="65">
        <v>0</v>
      </c>
      <c r="Z74" s="65">
        <v>0</v>
      </c>
      <c r="AA74" s="55">
        <v>0</v>
      </c>
      <c r="AB74" s="55">
        <v>0</v>
      </c>
      <c r="AC74" s="55">
        <v>0</v>
      </c>
      <c r="AD74" s="55">
        <v>0</v>
      </c>
      <c r="AE74" s="55">
        <v>0</v>
      </c>
      <c r="AF74" s="55">
        <v>0</v>
      </c>
      <c r="AG74" s="55">
        <v>0</v>
      </c>
      <c r="AH74" s="55">
        <v>0</v>
      </c>
      <c r="AI74" s="55">
        <v>0</v>
      </c>
      <c r="AJ74" s="55">
        <v>0</v>
      </c>
      <c r="AK74" s="55">
        <v>0</v>
      </c>
      <c r="AL74" s="55">
        <v>0</v>
      </c>
      <c r="AM74" s="55">
        <v>0</v>
      </c>
      <c r="AN74" s="55">
        <v>0</v>
      </c>
      <c r="AO74" s="55">
        <v>0</v>
      </c>
      <c r="AP74" s="55">
        <v>0</v>
      </c>
      <c r="AQ74" s="55">
        <v>0</v>
      </c>
      <c r="AR74" s="55">
        <v>0</v>
      </c>
      <c r="AS74" s="55">
        <v>0</v>
      </c>
      <c r="AT74" s="55">
        <v>0</v>
      </c>
      <c r="AU74" s="55">
        <v>0</v>
      </c>
      <c r="AV74" s="55">
        <v>0</v>
      </c>
      <c r="AW74" s="55">
        <v>0</v>
      </c>
      <c r="AX74" s="55">
        <v>0</v>
      </c>
      <c r="AY74" s="55">
        <v>0</v>
      </c>
      <c r="AZ74" s="55">
        <v>0</v>
      </c>
      <c r="BA74" s="55">
        <v>0</v>
      </c>
      <c r="BB74" s="55">
        <v>0</v>
      </c>
      <c r="BC74" s="55">
        <v>0</v>
      </c>
      <c r="BD74" s="55">
        <v>0</v>
      </c>
      <c r="BE74" s="55">
        <v>0</v>
      </c>
      <c r="BF74" s="55">
        <v>0</v>
      </c>
      <c r="BG74" s="55">
        <v>0</v>
      </c>
      <c r="BH74" s="55">
        <v>0</v>
      </c>
      <c r="BI74" s="55">
        <v>0</v>
      </c>
      <c r="BJ74" s="55">
        <v>0</v>
      </c>
      <c r="BK74" s="55">
        <v>0</v>
      </c>
      <c r="BL74" s="55">
        <v>0</v>
      </c>
      <c r="BM74" s="55">
        <v>0</v>
      </c>
      <c r="BN74" s="55">
        <v>0</v>
      </c>
      <c r="BO74" s="55">
        <v>0</v>
      </c>
      <c r="BP74" s="55">
        <v>0</v>
      </c>
      <c r="BQ74" s="55">
        <v>0</v>
      </c>
      <c r="BR74" s="55">
        <v>0</v>
      </c>
      <c r="BS74" s="55">
        <v>0</v>
      </c>
      <c r="BT74" s="55">
        <v>0</v>
      </c>
      <c r="BU74" s="55">
        <v>0</v>
      </c>
      <c r="BV74" s="55">
        <v>0</v>
      </c>
      <c r="BW74" s="55">
        <v>0</v>
      </c>
      <c r="BX74" s="55">
        <v>0</v>
      </c>
      <c r="BY74" s="55">
        <v>0</v>
      </c>
      <c r="BZ74" s="55">
        <v>0</v>
      </c>
      <c r="CA74" s="55">
        <v>0</v>
      </c>
      <c r="CB74" s="55">
        <v>0</v>
      </c>
      <c r="CC74" s="55">
        <v>0</v>
      </c>
      <c r="CD74" s="55">
        <v>0</v>
      </c>
      <c r="CE74" s="55">
        <v>0</v>
      </c>
      <c r="CF74" s="55">
        <v>0</v>
      </c>
    </row>
    <row r="75" spans="1:84" s="44" customFormat="1" ht="50" customHeight="1" x14ac:dyDescent="0.35">
      <c r="A75" s="2" t="s">
        <v>23</v>
      </c>
      <c r="B75" s="32" t="s">
        <v>30</v>
      </c>
      <c r="C75" s="52" t="s">
        <v>44</v>
      </c>
      <c r="D75" s="57">
        <v>0</v>
      </c>
      <c r="E75" s="57">
        <v>0</v>
      </c>
      <c r="F75" s="57">
        <v>0</v>
      </c>
      <c r="G75" s="57">
        <v>0</v>
      </c>
      <c r="H75" s="57">
        <v>0</v>
      </c>
      <c r="I75" s="57">
        <f>J75/2</f>
        <v>1500</v>
      </c>
      <c r="J75" s="56">
        <v>3000</v>
      </c>
      <c r="K75" s="56">
        <v>3000</v>
      </c>
      <c r="L75" s="57">
        <v>3000</v>
      </c>
      <c r="M75" s="57">
        <v>3000</v>
      </c>
      <c r="N75" s="57">
        <v>3000</v>
      </c>
      <c r="O75" s="57">
        <v>3000</v>
      </c>
      <c r="P75" s="57">
        <v>3000</v>
      </c>
      <c r="Q75" s="57">
        <v>3000</v>
      </c>
      <c r="R75" s="57">
        <v>3000</v>
      </c>
      <c r="S75" s="57">
        <v>3000</v>
      </c>
      <c r="T75" s="57">
        <v>3000</v>
      </c>
      <c r="U75" s="57">
        <v>3000</v>
      </c>
      <c r="V75" s="57">
        <v>3000</v>
      </c>
      <c r="W75" s="57">
        <v>3000</v>
      </c>
      <c r="X75" s="57">
        <v>3000</v>
      </c>
      <c r="Y75" s="55">
        <f>X75/2</f>
        <v>1500</v>
      </c>
      <c r="Z75" s="55">
        <f>Y75</f>
        <v>1500</v>
      </c>
      <c r="AA75" s="57">
        <v>0</v>
      </c>
      <c r="AB75" s="57">
        <v>0</v>
      </c>
      <c r="AC75" s="57">
        <v>0</v>
      </c>
      <c r="AD75" s="57">
        <v>0</v>
      </c>
      <c r="AE75" s="57">
        <v>0</v>
      </c>
      <c r="AF75" s="57">
        <v>0</v>
      </c>
      <c r="AG75" s="57">
        <v>0</v>
      </c>
      <c r="AH75" s="57">
        <v>0</v>
      </c>
      <c r="AI75" s="57">
        <v>0</v>
      </c>
      <c r="AJ75" s="57">
        <v>0</v>
      </c>
      <c r="AK75" s="57">
        <v>0</v>
      </c>
      <c r="AL75" s="57">
        <v>0</v>
      </c>
      <c r="AM75" s="57">
        <v>0</v>
      </c>
      <c r="AN75" s="57">
        <v>0</v>
      </c>
      <c r="AO75" s="57">
        <v>0</v>
      </c>
      <c r="AP75" s="57">
        <v>0</v>
      </c>
      <c r="AQ75" s="57">
        <v>0</v>
      </c>
      <c r="AR75" s="57">
        <v>0</v>
      </c>
      <c r="AS75" s="57">
        <v>0</v>
      </c>
      <c r="AT75" s="57">
        <v>0</v>
      </c>
      <c r="AU75" s="57">
        <v>0</v>
      </c>
      <c r="AV75" s="57">
        <v>0</v>
      </c>
      <c r="AW75" s="57">
        <v>0</v>
      </c>
      <c r="AX75" s="57">
        <v>0</v>
      </c>
      <c r="AY75" s="57">
        <v>0</v>
      </c>
      <c r="AZ75" s="57">
        <v>0</v>
      </c>
      <c r="BA75" s="57">
        <v>0</v>
      </c>
      <c r="BB75" s="57">
        <v>0</v>
      </c>
      <c r="BC75" s="57">
        <v>0</v>
      </c>
      <c r="BD75" s="57">
        <v>0</v>
      </c>
      <c r="BE75" s="57">
        <v>0</v>
      </c>
      <c r="BF75" s="57">
        <v>0</v>
      </c>
      <c r="BG75" s="57">
        <v>0</v>
      </c>
      <c r="BH75" s="57">
        <v>0</v>
      </c>
      <c r="BI75" s="57">
        <v>0</v>
      </c>
      <c r="BJ75" s="57">
        <v>0</v>
      </c>
      <c r="BK75" s="57">
        <v>0</v>
      </c>
      <c r="BL75" s="57">
        <v>0</v>
      </c>
      <c r="BM75" s="57">
        <v>0</v>
      </c>
      <c r="BN75" s="57">
        <v>0</v>
      </c>
      <c r="BO75" s="57">
        <v>0</v>
      </c>
      <c r="BP75" s="57">
        <v>0</v>
      </c>
      <c r="BQ75" s="57">
        <v>0</v>
      </c>
      <c r="BR75" s="57">
        <v>0</v>
      </c>
      <c r="BS75" s="57">
        <v>0</v>
      </c>
      <c r="BT75" s="57">
        <v>0</v>
      </c>
      <c r="BU75" s="57">
        <v>0</v>
      </c>
      <c r="BV75" s="57">
        <v>0</v>
      </c>
      <c r="BW75" s="57">
        <v>0</v>
      </c>
      <c r="BX75" s="57">
        <v>0</v>
      </c>
      <c r="BY75" s="57">
        <v>0</v>
      </c>
      <c r="BZ75" s="57">
        <v>0</v>
      </c>
      <c r="CA75" s="57">
        <v>0</v>
      </c>
      <c r="CB75" s="57">
        <v>0</v>
      </c>
      <c r="CC75" s="57">
        <v>0</v>
      </c>
      <c r="CD75" s="57">
        <v>0</v>
      </c>
      <c r="CE75" s="57">
        <v>0</v>
      </c>
      <c r="CF75" s="57">
        <v>0</v>
      </c>
    </row>
    <row r="76" spans="1:84" s="44" customFormat="1" ht="50" customHeight="1" x14ac:dyDescent="0.35">
      <c r="A76" s="3" t="s">
        <v>23</v>
      </c>
      <c r="B76" s="30" t="s">
        <v>31</v>
      </c>
      <c r="C76" s="54" t="s">
        <v>44</v>
      </c>
      <c r="D76" s="56">
        <v>0</v>
      </c>
      <c r="E76" s="56">
        <v>0</v>
      </c>
      <c r="F76" s="56">
        <v>0</v>
      </c>
      <c r="G76" s="56">
        <v>0</v>
      </c>
      <c r="H76" s="56">
        <v>0</v>
      </c>
      <c r="I76" s="56">
        <f>J76/2</f>
        <v>2000</v>
      </c>
      <c r="J76" s="56">
        <v>4000</v>
      </c>
      <c r="K76" s="56">
        <v>4000</v>
      </c>
      <c r="L76" s="56">
        <v>4000</v>
      </c>
      <c r="M76" s="56">
        <v>4000</v>
      </c>
      <c r="N76" s="56">
        <v>4000</v>
      </c>
      <c r="O76" s="56">
        <v>4000</v>
      </c>
      <c r="P76" s="56">
        <v>4000</v>
      </c>
      <c r="Q76" s="56">
        <v>4000</v>
      </c>
      <c r="R76" s="56">
        <v>4000</v>
      </c>
      <c r="S76" s="56">
        <v>4000</v>
      </c>
      <c r="T76" s="56">
        <v>4000</v>
      </c>
      <c r="U76" s="56">
        <v>4000</v>
      </c>
      <c r="V76" s="56">
        <v>4000</v>
      </c>
      <c r="W76" s="56">
        <v>4000</v>
      </c>
      <c r="X76" s="56">
        <v>4000</v>
      </c>
      <c r="Y76" s="55">
        <f>X76/2</f>
        <v>2000</v>
      </c>
      <c r="Z76" s="55">
        <f>Y76</f>
        <v>2000</v>
      </c>
      <c r="AA76" s="56">
        <v>0</v>
      </c>
      <c r="AB76" s="56">
        <v>0</v>
      </c>
      <c r="AC76" s="56">
        <v>0</v>
      </c>
      <c r="AD76" s="56">
        <v>0</v>
      </c>
      <c r="AE76" s="56">
        <v>0</v>
      </c>
      <c r="AF76" s="56">
        <v>0</v>
      </c>
      <c r="AG76" s="56">
        <v>0</v>
      </c>
      <c r="AH76" s="56">
        <v>0</v>
      </c>
      <c r="AI76" s="56">
        <v>0</v>
      </c>
      <c r="AJ76" s="56">
        <v>0</v>
      </c>
      <c r="AK76" s="56">
        <v>0</v>
      </c>
      <c r="AL76" s="56">
        <v>0</v>
      </c>
      <c r="AM76" s="56">
        <v>0</v>
      </c>
      <c r="AN76" s="56">
        <v>0</v>
      </c>
      <c r="AO76" s="56">
        <v>0</v>
      </c>
      <c r="AP76" s="56">
        <v>0</v>
      </c>
      <c r="AQ76" s="56">
        <v>0</v>
      </c>
      <c r="AR76" s="56">
        <v>0</v>
      </c>
      <c r="AS76" s="56">
        <v>0</v>
      </c>
      <c r="AT76" s="56">
        <v>0</v>
      </c>
      <c r="AU76" s="56">
        <v>0</v>
      </c>
      <c r="AV76" s="56">
        <v>0</v>
      </c>
      <c r="AW76" s="56">
        <v>0</v>
      </c>
      <c r="AX76" s="56">
        <v>0</v>
      </c>
      <c r="AY76" s="56">
        <v>0</v>
      </c>
      <c r="AZ76" s="56">
        <v>0</v>
      </c>
      <c r="BA76" s="56">
        <v>0</v>
      </c>
      <c r="BB76" s="56">
        <v>0</v>
      </c>
      <c r="BC76" s="56">
        <v>0</v>
      </c>
      <c r="BD76" s="56">
        <v>0</v>
      </c>
      <c r="BE76" s="56">
        <v>0</v>
      </c>
      <c r="BF76" s="56">
        <v>0</v>
      </c>
      <c r="BG76" s="56">
        <v>0</v>
      </c>
      <c r="BH76" s="56">
        <v>0</v>
      </c>
      <c r="BI76" s="56">
        <v>0</v>
      </c>
      <c r="BJ76" s="56">
        <v>0</v>
      </c>
      <c r="BK76" s="56">
        <v>0</v>
      </c>
      <c r="BL76" s="56">
        <v>0</v>
      </c>
      <c r="BM76" s="56">
        <v>0</v>
      </c>
      <c r="BN76" s="56">
        <v>0</v>
      </c>
      <c r="BO76" s="56">
        <v>0</v>
      </c>
      <c r="BP76" s="56">
        <v>0</v>
      </c>
      <c r="BQ76" s="56">
        <v>0</v>
      </c>
      <c r="BR76" s="56">
        <v>0</v>
      </c>
      <c r="BS76" s="56">
        <v>0</v>
      </c>
      <c r="BT76" s="56">
        <v>0</v>
      </c>
      <c r="BU76" s="56">
        <v>0</v>
      </c>
      <c r="BV76" s="56">
        <v>0</v>
      </c>
      <c r="BW76" s="56">
        <v>0</v>
      </c>
      <c r="BX76" s="56">
        <v>0</v>
      </c>
      <c r="BY76" s="56">
        <v>0</v>
      </c>
      <c r="BZ76" s="56">
        <v>0</v>
      </c>
      <c r="CA76" s="56">
        <v>0</v>
      </c>
      <c r="CB76" s="56">
        <v>0</v>
      </c>
      <c r="CC76" s="56">
        <v>0</v>
      </c>
      <c r="CD76" s="56">
        <v>0</v>
      </c>
      <c r="CE76" s="56">
        <v>0</v>
      </c>
      <c r="CF76" s="56">
        <v>0</v>
      </c>
    </row>
    <row r="77" spans="1:84" s="44" customFormat="1" ht="50" customHeight="1" x14ac:dyDescent="0.35">
      <c r="A77" s="3" t="s">
        <v>23</v>
      </c>
      <c r="B77" s="30" t="s">
        <v>32</v>
      </c>
      <c r="C77" s="54" t="s">
        <v>44</v>
      </c>
      <c r="D77" s="56">
        <v>0</v>
      </c>
      <c r="E77" s="56">
        <v>0</v>
      </c>
      <c r="F77" s="56">
        <v>0</v>
      </c>
      <c r="G77" s="56">
        <v>0</v>
      </c>
      <c r="H77" s="56">
        <v>0</v>
      </c>
      <c r="I77" s="56">
        <f>J77/2</f>
        <v>1000</v>
      </c>
      <c r="J77" s="56">
        <v>2000</v>
      </c>
      <c r="K77" s="56">
        <v>2000</v>
      </c>
      <c r="L77" s="56">
        <v>2000</v>
      </c>
      <c r="M77" s="56">
        <v>2000</v>
      </c>
      <c r="N77" s="56">
        <v>2000</v>
      </c>
      <c r="O77" s="56">
        <v>2000</v>
      </c>
      <c r="P77" s="56">
        <v>2000</v>
      </c>
      <c r="Q77" s="56">
        <v>2000</v>
      </c>
      <c r="R77" s="56">
        <v>2000</v>
      </c>
      <c r="S77" s="56">
        <v>2000</v>
      </c>
      <c r="T77" s="56">
        <v>2000</v>
      </c>
      <c r="U77" s="56">
        <v>2000</v>
      </c>
      <c r="V77" s="56">
        <v>2000</v>
      </c>
      <c r="W77" s="56">
        <v>2000</v>
      </c>
      <c r="X77" s="56">
        <v>2000</v>
      </c>
      <c r="Y77" s="55">
        <f>X77/2</f>
        <v>1000</v>
      </c>
      <c r="Z77" s="55">
        <f>Y77</f>
        <v>1000</v>
      </c>
      <c r="AA77" s="56">
        <v>0</v>
      </c>
      <c r="AB77" s="56">
        <v>0</v>
      </c>
      <c r="AC77" s="56">
        <v>0</v>
      </c>
      <c r="AD77" s="56">
        <v>0</v>
      </c>
      <c r="AE77" s="56">
        <v>0</v>
      </c>
      <c r="AF77" s="56">
        <v>0</v>
      </c>
      <c r="AG77" s="56">
        <v>0</v>
      </c>
      <c r="AH77" s="56">
        <v>0</v>
      </c>
      <c r="AI77" s="56">
        <v>0</v>
      </c>
      <c r="AJ77" s="56">
        <v>0</v>
      </c>
      <c r="AK77" s="56">
        <v>0</v>
      </c>
      <c r="AL77" s="56">
        <v>0</v>
      </c>
      <c r="AM77" s="56">
        <v>0</v>
      </c>
      <c r="AN77" s="56">
        <v>0</v>
      </c>
      <c r="AO77" s="56">
        <v>0</v>
      </c>
      <c r="AP77" s="56">
        <v>0</v>
      </c>
      <c r="AQ77" s="56">
        <v>0</v>
      </c>
      <c r="AR77" s="56">
        <v>0</v>
      </c>
      <c r="AS77" s="56">
        <v>0</v>
      </c>
      <c r="AT77" s="56">
        <v>0</v>
      </c>
      <c r="AU77" s="56">
        <v>0</v>
      </c>
      <c r="AV77" s="56">
        <v>0</v>
      </c>
      <c r="AW77" s="56">
        <v>0</v>
      </c>
      <c r="AX77" s="56">
        <v>0</v>
      </c>
      <c r="AY77" s="56">
        <v>0</v>
      </c>
      <c r="AZ77" s="56">
        <v>0</v>
      </c>
      <c r="BA77" s="56">
        <v>0</v>
      </c>
      <c r="BB77" s="56">
        <v>0</v>
      </c>
      <c r="BC77" s="56">
        <v>0</v>
      </c>
      <c r="BD77" s="56">
        <v>0</v>
      </c>
      <c r="BE77" s="56">
        <v>0</v>
      </c>
      <c r="BF77" s="56">
        <v>0</v>
      </c>
      <c r="BG77" s="56">
        <v>0</v>
      </c>
      <c r="BH77" s="56">
        <v>0</v>
      </c>
      <c r="BI77" s="56">
        <v>0</v>
      </c>
      <c r="BJ77" s="56">
        <v>0</v>
      </c>
      <c r="BK77" s="56">
        <v>0</v>
      </c>
      <c r="BL77" s="56">
        <v>0</v>
      </c>
      <c r="BM77" s="56">
        <v>0</v>
      </c>
      <c r="BN77" s="56">
        <v>0</v>
      </c>
      <c r="BO77" s="56">
        <v>0</v>
      </c>
      <c r="BP77" s="56">
        <v>0</v>
      </c>
      <c r="BQ77" s="56">
        <v>0</v>
      </c>
      <c r="BR77" s="56">
        <v>0</v>
      </c>
      <c r="BS77" s="56">
        <v>0</v>
      </c>
      <c r="BT77" s="56">
        <v>0</v>
      </c>
      <c r="BU77" s="56">
        <v>0</v>
      </c>
      <c r="BV77" s="56">
        <v>0</v>
      </c>
      <c r="BW77" s="56">
        <v>0</v>
      </c>
      <c r="BX77" s="56">
        <v>0</v>
      </c>
      <c r="BY77" s="56">
        <v>0</v>
      </c>
      <c r="BZ77" s="56">
        <v>0</v>
      </c>
      <c r="CA77" s="56">
        <v>0</v>
      </c>
      <c r="CB77" s="56">
        <v>0</v>
      </c>
      <c r="CC77" s="56">
        <v>0</v>
      </c>
      <c r="CD77" s="56">
        <v>0</v>
      </c>
      <c r="CE77" s="56">
        <v>0</v>
      </c>
      <c r="CF77" s="56">
        <v>0</v>
      </c>
    </row>
    <row r="78" spans="1:84" s="44" customFormat="1" ht="50" customHeight="1" x14ac:dyDescent="0.35">
      <c r="A78" s="3" t="s">
        <v>23</v>
      </c>
      <c r="B78" s="30" t="s">
        <v>33</v>
      </c>
      <c r="C78" s="54" t="s">
        <v>44</v>
      </c>
      <c r="D78" s="56">
        <v>0</v>
      </c>
      <c r="E78" s="56">
        <v>0</v>
      </c>
      <c r="F78" s="56">
        <v>0</v>
      </c>
      <c r="G78" s="56">
        <v>0</v>
      </c>
      <c r="H78" s="56">
        <v>0</v>
      </c>
      <c r="I78" s="56">
        <f>J78/2</f>
        <v>500</v>
      </c>
      <c r="J78" s="56">
        <v>1000</v>
      </c>
      <c r="K78" s="56">
        <v>1000</v>
      </c>
      <c r="L78" s="56">
        <v>1000</v>
      </c>
      <c r="M78" s="56">
        <v>1000</v>
      </c>
      <c r="N78" s="56">
        <v>1000</v>
      </c>
      <c r="O78" s="56">
        <v>1000</v>
      </c>
      <c r="P78" s="56">
        <v>1000</v>
      </c>
      <c r="Q78" s="56">
        <v>1000</v>
      </c>
      <c r="R78" s="56">
        <v>1000</v>
      </c>
      <c r="S78" s="56">
        <v>1000</v>
      </c>
      <c r="T78" s="56">
        <v>1000</v>
      </c>
      <c r="U78" s="56">
        <v>1000</v>
      </c>
      <c r="V78" s="56">
        <v>1000</v>
      </c>
      <c r="W78" s="56">
        <v>1000</v>
      </c>
      <c r="X78" s="56">
        <v>1000</v>
      </c>
      <c r="Y78" s="55">
        <f>X78/2</f>
        <v>500</v>
      </c>
      <c r="Z78" s="55">
        <f>Y78</f>
        <v>500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c r="AS78" s="56">
        <v>0</v>
      </c>
      <c r="AT78" s="56">
        <v>0</v>
      </c>
      <c r="AU78" s="56">
        <v>0</v>
      </c>
      <c r="AV78" s="56">
        <v>0</v>
      </c>
      <c r="AW78" s="56">
        <v>0</v>
      </c>
      <c r="AX78" s="56">
        <v>0</v>
      </c>
      <c r="AY78" s="56">
        <v>0</v>
      </c>
      <c r="AZ78" s="56">
        <v>0</v>
      </c>
      <c r="BA78" s="56">
        <v>0</v>
      </c>
      <c r="BB78" s="56">
        <v>0</v>
      </c>
      <c r="BC78" s="56">
        <v>0</v>
      </c>
      <c r="BD78" s="56">
        <v>0</v>
      </c>
      <c r="BE78" s="56">
        <v>0</v>
      </c>
      <c r="BF78" s="56">
        <v>0</v>
      </c>
      <c r="BG78" s="56">
        <v>0</v>
      </c>
      <c r="BH78" s="56">
        <v>0</v>
      </c>
      <c r="BI78" s="56">
        <v>0</v>
      </c>
      <c r="BJ78" s="56">
        <v>0</v>
      </c>
      <c r="BK78" s="56">
        <v>0</v>
      </c>
      <c r="BL78" s="56">
        <v>0</v>
      </c>
      <c r="BM78" s="56">
        <v>0</v>
      </c>
      <c r="BN78" s="56">
        <v>0</v>
      </c>
      <c r="BO78" s="56">
        <v>0</v>
      </c>
      <c r="BP78" s="56">
        <v>0</v>
      </c>
      <c r="BQ78" s="56">
        <v>0</v>
      </c>
      <c r="BR78" s="56">
        <v>0</v>
      </c>
      <c r="BS78" s="56">
        <v>0</v>
      </c>
      <c r="BT78" s="56">
        <v>0</v>
      </c>
      <c r="BU78" s="56">
        <v>0</v>
      </c>
      <c r="BV78" s="56">
        <v>0</v>
      </c>
      <c r="BW78" s="56">
        <v>0</v>
      </c>
      <c r="BX78" s="56">
        <v>0</v>
      </c>
      <c r="BY78" s="56">
        <v>0</v>
      </c>
      <c r="BZ78" s="56">
        <v>0</v>
      </c>
      <c r="CA78" s="56">
        <v>0</v>
      </c>
      <c r="CB78" s="56">
        <v>0</v>
      </c>
      <c r="CC78" s="56">
        <v>0</v>
      </c>
      <c r="CD78" s="56">
        <v>0</v>
      </c>
      <c r="CE78" s="56">
        <v>0</v>
      </c>
      <c r="CF78" s="56">
        <v>0</v>
      </c>
    </row>
    <row r="79" spans="1:84" s="44" customFormat="1" ht="50" customHeight="1" x14ac:dyDescent="0.35">
      <c r="A79" s="4" t="s">
        <v>23</v>
      </c>
      <c r="B79" s="31" t="s">
        <v>34</v>
      </c>
      <c r="C79" s="58" t="s">
        <v>44</v>
      </c>
      <c r="D79" s="59">
        <v>0</v>
      </c>
      <c r="E79" s="59">
        <v>0</v>
      </c>
      <c r="F79" s="59">
        <v>0</v>
      </c>
      <c r="G79" s="59">
        <v>0</v>
      </c>
      <c r="H79" s="59">
        <v>0</v>
      </c>
      <c r="I79" s="59">
        <f>J79/2</f>
        <v>3000</v>
      </c>
      <c r="J79" s="59">
        <v>6000</v>
      </c>
      <c r="K79" s="59">
        <v>6000</v>
      </c>
      <c r="L79" s="59">
        <v>6000</v>
      </c>
      <c r="M79" s="59">
        <v>6000</v>
      </c>
      <c r="N79" s="59">
        <v>6000</v>
      </c>
      <c r="O79" s="59">
        <v>6000</v>
      </c>
      <c r="P79" s="59">
        <v>6000</v>
      </c>
      <c r="Q79" s="59">
        <v>6000</v>
      </c>
      <c r="R79" s="59">
        <v>6000</v>
      </c>
      <c r="S79" s="59">
        <v>6000</v>
      </c>
      <c r="T79" s="59">
        <v>6000</v>
      </c>
      <c r="U79" s="59">
        <v>6000</v>
      </c>
      <c r="V79" s="59">
        <v>6000</v>
      </c>
      <c r="W79" s="59">
        <v>6000</v>
      </c>
      <c r="X79" s="59">
        <v>6000</v>
      </c>
      <c r="Y79" s="65">
        <f>X79/2</f>
        <v>3000</v>
      </c>
      <c r="Z79" s="65">
        <f>Y79</f>
        <v>3000</v>
      </c>
      <c r="AA79" s="59">
        <v>0</v>
      </c>
      <c r="AB79" s="59">
        <v>0</v>
      </c>
      <c r="AC79" s="59">
        <v>0</v>
      </c>
      <c r="AD79" s="59">
        <v>0</v>
      </c>
      <c r="AE79" s="59">
        <v>0</v>
      </c>
      <c r="AF79" s="59">
        <v>0</v>
      </c>
      <c r="AG79" s="59">
        <v>0</v>
      </c>
      <c r="AH79" s="59">
        <v>0</v>
      </c>
      <c r="AI79" s="59">
        <v>0</v>
      </c>
      <c r="AJ79" s="59">
        <v>0</v>
      </c>
      <c r="AK79" s="59">
        <v>0</v>
      </c>
      <c r="AL79" s="59">
        <v>0</v>
      </c>
      <c r="AM79" s="59">
        <v>0</v>
      </c>
      <c r="AN79" s="59">
        <v>0</v>
      </c>
      <c r="AO79" s="59">
        <v>0</v>
      </c>
      <c r="AP79" s="59">
        <v>0</v>
      </c>
      <c r="AQ79" s="59">
        <v>0</v>
      </c>
      <c r="AR79" s="59">
        <v>0</v>
      </c>
      <c r="AS79" s="59">
        <v>0</v>
      </c>
      <c r="AT79" s="59">
        <v>0</v>
      </c>
      <c r="AU79" s="59">
        <v>0</v>
      </c>
      <c r="AV79" s="59">
        <v>0</v>
      </c>
      <c r="AW79" s="59">
        <v>0</v>
      </c>
      <c r="AX79" s="59">
        <v>0</v>
      </c>
      <c r="AY79" s="59">
        <v>0</v>
      </c>
      <c r="AZ79" s="59">
        <v>0</v>
      </c>
      <c r="BA79" s="59">
        <v>0</v>
      </c>
      <c r="BB79" s="59">
        <v>0</v>
      </c>
      <c r="BC79" s="59">
        <v>0</v>
      </c>
      <c r="BD79" s="59">
        <v>0</v>
      </c>
      <c r="BE79" s="59">
        <v>0</v>
      </c>
      <c r="BF79" s="59">
        <v>0</v>
      </c>
      <c r="BG79" s="59">
        <v>0</v>
      </c>
      <c r="BH79" s="59">
        <v>0</v>
      </c>
      <c r="BI79" s="59">
        <v>0</v>
      </c>
      <c r="BJ79" s="59">
        <v>0</v>
      </c>
      <c r="BK79" s="59">
        <v>0</v>
      </c>
      <c r="BL79" s="59">
        <v>0</v>
      </c>
      <c r="BM79" s="59">
        <v>0</v>
      </c>
      <c r="BN79" s="59">
        <v>0</v>
      </c>
      <c r="BO79" s="59">
        <v>0</v>
      </c>
      <c r="BP79" s="59">
        <v>0</v>
      </c>
      <c r="BQ79" s="59">
        <v>0</v>
      </c>
      <c r="BR79" s="59">
        <v>0</v>
      </c>
      <c r="BS79" s="59">
        <v>0</v>
      </c>
      <c r="BT79" s="59">
        <v>0</v>
      </c>
      <c r="BU79" s="59">
        <v>0</v>
      </c>
      <c r="BV79" s="59">
        <v>0</v>
      </c>
      <c r="BW79" s="59">
        <v>0</v>
      </c>
      <c r="BX79" s="59">
        <v>0</v>
      </c>
      <c r="BY79" s="59">
        <v>0</v>
      </c>
      <c r="BZ79" s="59">
        <v>0</v>
      </c>
      <c r="CA79" s="59">
        <v>0</v>
      </c>
      <c r="CB79" s="59">
        <v>0</v>
      </c>
      <c r="CC79" s="59">
        <v>0</v>
      </c>
      <c r="CD79" s="59">
        <v>0</v>
      </c>
      <c r="CE79" s="59">
        <v>0</v>
      </c>
      <c r="CF79" s="59">
        <v>0</v>
      </c>
    </row>
    <row r="80" spans="1:84" s="44" customFormat="1" ht="50" customHeight="1" x14ac:dyDescent="0.35">
      <c r="A80" s="3" t="s">
        <v>24</v>
      </c>
      <c r="B80" s="30" t="s">
        <v>35</v>
      </c>
      <c r="C80" s="54" t="s">
        <v>44</v>
      </c>
      <c r="D80" s="56">
        <v>0</v>
      </c>
      <c r="E80" s="56">
        <v>0</v>
      </c>
      <c r="F80" s="56">
        <v>0</v>
      </c>
      <c r="G80" s="56">
        <v>0</v>
      </c>
      <c r="H80" s="56">
        <v>0</v>
      </c>
      <c r="I80" s="56">
        <v>0</v>
      </c>
      <c r="J80" s="56">
        <v>0</v>
      </c>
      <c r="K80" s="56">
        <v>0</v>
      </c>
      <c r="L80" s="56">
        <v>0</v>
      </c>
      <c r="M80" s="56">
        <v>0</v>
      </c>
      <c r="N80" s="56">
        <v>0</v>
      </c>
      <c r="O80" s="56">
        <v>0</v>
      </c>
      <c r="P80" s="56">
        <v>0</v>
      </c>
      <c r="Q80" s="56">
        <v>0</v>
      </c>
      <c r="R80" s="56">
        <v>0</v>
      </c>
      <c r="S80" s="56">
        <v>0</v>
      </c>
      <c r="T80" s="56">
        <v>0</v>
      </c>
      <c r="U80" s="56">
        <v>0</v>
      </c>
      <c r="V80" s="56">
        <v>0</v>
      </c>
      <c r="W80" s="56">
        <v>0</v>
      </c>
      <c r="X80" s="56">
        <f>Y80/2</f>
        <v>1000</v>
      </c>
      <c r="Y80" s="56">
        <v>2000</v>
      </c>
      <c r="Z80" s="56">
        <v>2000</v>
      </c>
      <c r="AA80" s="56">
        <v>2000</v>
      </c>
      <c r="AB80" s="56">
        <v>2000</v>
      </c>
      <c r="AC80" s="56">
        <v>2000</v>
      </c>
      <c r="AD80" s="56">
        <v>2000</v>
      </c>
      <c r="AE80" s="56">
        <v>2000</v>
      </c>
      <c r="AF80" s="56">
        <v>2000</v>
      </c>
      <c r="AG80" s="56">
        <v>2000</v>
      </c>
      <c r="AH80" s="56">
        <v>2000</v>
      </c>
      <c r="AI80" s="56">
        <v>2000</v>
      </c>
      <c r="AJ80" s="56">
        <v>2000</v>
      </c>
      <c r="AK80" s="56">
        <v>2000</v>
      </c>
      <c r="AL80" s="56">
        <v>2000</v>
      </c>
      <c r="AM80" s="56">
        <v>2000</v>
      </c>
      <c r="AN80" s="56">
        <v>2000</v>
      </c>
      <c r="AO80" s="56">
        <v>2000</v>
      </c>
      <c r="AP80" s="56">
        <v>2000</v>
      </c>
      <c r="AQ80" s="56">
        <v>2000</v>
      </c>
      <c r="AR80" s="56">
        <v>2000</v>
      </c>
      <c r="AS80" s="56">
        <v>2000</v>
      </c>
      <c r="AT80" s="56">
        <v>2000</v>
      </c>
      <c r="AU80" s="56">
        <v>2000</v>
      </c>
      <c r="AV80" s="56">
        <v>2000</v>
      </c>
      <c r="AW80" s="56">
        <v>2000</v>
      </c>
      <c r="AX80" s="56">
        <v>2000</v>
      </c>
      <c r="AY80" s="56">
        <v>2000</v>
      </c>
      <c r="AZ80" s="56">
        <v>2000</v>
      </c>
      <c r="BA80" s="56">
        <v>2000</v>
      </c>
      <c r="BB80" s="56">
        <v>2000</v>
      </c>
      <c r="BC80" s="56">
        <v>2000</v>
      </c>
      <c r="BD80" s="56">
        <v>2000</v>
      </c>
      <c r="BE80" s="56">
        <v>2000</v>
      </c>
      <c r="BF80" s="56">
        <v>2000</v>
      </c>
      <c r="BG80" s="56">
        <v>2000</v>
      </c>
      <c r="BH80" s="56">
        <v>2000</v>
      </c>
      <c r="BI80" s="56">
        <v>2000</v>
      </c>
      <c r="BJ80" s="56">
        <v>2000</v>
      </c>
      <c r="BK80" s="56">
        <v>2000</v>
      </c>
      <c r="BL80" s="56">
        <v>2000</v>
      </c>
      <c r="BM80" s="56">
        <v>2000</v>
      </c>
      <c r="BN80" s="56">
        <v>2000</v>
      </c>
      <c r="BO80" s="56">
        <v>2000</v>
      </c>
      <c r="BP80" s="56">
        <v>2000</v>
      </c>
      <c r="BQ80" s="56">
        <v>2000</v>
      </c>
      <c r="BR80" s="56">
        <v>2000</v>
      </c>
      <c r="BS80" s="56">
        <v>2000</v>
      </c>
      <c r="BT80" s="56">
        <v>2000</v>
      </c>
      <c r="BU80" s="56">
        <v>2000</v>
      </c>
      <c r="BV80" s="56">
        <v>2000</v>
      </c>
      <c r="BW80" s="56">
        <v>2000</v>
      </c>
      <c r="BX80" s="56">
        <v>2000</v>
      </c>
      <c r="BY80" s="56">
        <v>2000</v>
      </c>
      <c r="BZ80" s="56">
        <v>2000</v>
      </c>
      <c r="CA80" s="56">
        <v>2000</v>
      </c>
      <c r="CB80" s="56">
        <v>2000</v>
      </c>
      <c r="CC80" s="56">
        <v>2000</v>
      </c>
      <c r="CD80" s="56">
        <v>2000</v>
      </c>
      <c r="CE80" s="56">
        <v>2000</v>
      </c>
      <c r="CF80" s="56">
        <v>2000</v>
      </c>
    </row>
    <row r="81" spans="1:84" s="44" customFormat="1" ht="50" customHeight="1" x14ac:dyDescent="0.35">
      <c r="A81" s="3" t="s">
        <v>24</v>
      </c>
      <c r="B81" s="30" t="s">
        <v>26</v>
      </c>
      <c r="C81" s="54" t="s">
        <v>47</v>
      </c>
      <c r="D81" s="56">
        <v>0</v>
      </c>
      <c r="E81" s="56">
        <v>0</v>
      </c>
      <c r="F81" s="56">
        <v>0</v>
      </c>
      <c r="G81" s="56">
        <v>0</v>
      </c>
      <c r="H81" s="56">
        <v>0</v>
      </c>
      <c r="I81" s="56">
        <v>0</v>
      </c>
      <c r="J81" s="56">
        <v>0</v>
      </c>
      <c r="K81" s="56">
        <v>0</v>
      </c>
      <c r="L81" s="56">
        <v>0</v>
      </c>
      <c r="M81" s="56">
        <v>0</v>
      </c>
      <c r="N81" s="56">
        <v>0</v>
      </c>
      <c r="O81" s="56">
        <v>0</v>
      </c>
      <c r="P81" s="56">
        <v>0</v>
      </c>
      <c r="Q81" s="56">
        <v>0</v>
      </c>
      <c r="R81" s="56">
        <v>0</v>
      </c>
      <c r="S81" s="56">
        <v>0</v>
      </c>
      <c r="T81" s="56">
        <v>0</v>
      </c>
      <c r="U81" s="56">
        <v>0</v>
      </c>
      <c r="V81" s="56">
        <v>0</v>
      </c>
      <c r="W81" s="56">
        <v>0</v>
      </c>
      <c r="X81" s="56">
        <f>Y81/2</f>
        <v>2000</v>
      </c>
      <c r="Y81" s="56">
        <v>4000</v>
      </c>
      <c r="Z81" s="56">
        <v>4000</v>
      </c>
      <c r="AA81" s="56">
        <v>4000</v>
      </c>
      <c r="AB81" s="56">
        <v>4000</v>
      </c>
      <c r="AC81" s="56">
        <v>4000</v>
      </c>
      <c r="AD81" s="56">
        <v>4000</v>
      </c>
      <c r="AE81" s="56">
        <v>4000</v>
      </c>
      <c r="AF81" s="56">
        <v>4000</v>
      </c>
      <c r="AG81" s="56">
        <v>4000</v>
      </c>
      <c r="AH81" s="56">
        <v>4000</v>
      </c>
      <c r="AI81" s="56">
        <v>4000</v>
      </c>
      <c r="AJ81" s="56">
        <v>4000</v>
      </c>
      <c r="AK81" s="56">
        <v>4000</v>
      </c>
      <c r="AL81" s="56">
        <v>4000</v>
      </c>
      <c r="AM81" s="56">
        <v>4000</v>
      </c>
      <c r="AN81" s="56">
        <v>4000</v>
      </c>
      <c r="AO81" s="56">
        <v>4000</v>
      </c>
      <c r="AP81" s="56">
        <v>4000</v>
      </c>
      <c r="AQ81" s="56">
        <v>4000</v>
      </c>
      <c r="AR81" s="56">
        <v>4000</v>
      </c>
      <c r="AS81" s="56">
        <v>4000</v>
      </c>
      <c r="AT81" s="56">
        <v>4000</v>
      </c>
      <c r="AU81" s="56">
        <v>4000</v>
      </c>
      <c r="AV81" s="56">
        <v>4000</v>
      </c>
      <c r="AW81" s="56">
        <v>4000</v>
      </c>
      <c r="AX81" s="56">
        <v>4000</v>
      </c>
      <c r="AY81" s="56">
        <v>4000</v>
      </c>
      <c r="AZ81" s="56">
        <v>4000</v>
      </c>
      <c r="BA81" s="56">
        <v>4000</v>
      </c>
      <c r="BB81" s="56">
        <v>4000</v>
      </c>
      <c r="BC81" s="56">
        <v>4000</v>
      </c>
      <c r="BD81" s="56">
        <v>4000</v>
      </c>
      <c r="BE81" s="56">
        <v>4000</v>
      </c>
      <c r="BF81" s="56">
        <v>4000</v>
      </c>
      <c r="BG81" s="56">
        <v>4000</v>
      </c>
      <c r="BH81" s="56">
        <v>4000</v>
      </c>
      <c r="BI81" s="56">
        <v>4000</v>
      </c>
      <c r="BJ81" s="56">
        <v>4000</v>
      </c>
      <c r="BK81" s="56">
        <v>4000</v>
      </c>
      <c r="BL81" s="56">
        <v>4000</v>
      </c>
      <c r="BM81" s="56">
        <v>4000</v>
      </c>
      <c r="BN81" s="56">
        <v>4000</v>
      </c>
      <c r="BO81" s="56">
        <v>4000</v>
      </c>
      <c r="BP81" s="56">
        <v>4000</v>
      </c>
      <c r="BQ81" s="56">
        <v>4000</v>
      </c>
      <c r="BR81" s="56">
        <v>4000</v>
      </c>
      <c r="BS81" s="56">
        <v>4000</v>
      </c>
      <c r="BT81" s="56">
        <v>4000</v>
      </c>
      <c r="BU81" s="56">
        <v>4000</v>
      </c>
      <c r="BV81" s="56">
        <v>4000</v>
      </c>
      <c r="BW81" s="56">
        <v>4000</v>
      </c>
      <c r="BX81" s="56">
        <v>4000</v>
      </c>
      <c r="BY81" s="56">
        <v>4000</v>
      </c>
      <c r="BZ81" s="56">
        <v>4000</v>
      </c>
      <c r="CA81" s="56">
        <v>4000</v>
      </c>
      <c r="CB81" s="56">
        <v>4000</v>
      </c>
      <c r="CC81" s="56">
        <v>4000</v>
      </c>
      <c r="CD81" s="56">
        <v>4000</v>
      </c>
      <c r="CE81" s="56">
        <v>4000</v>
      </c>
      <c r="CF81" s="56">
        <v>4000</v>
      </c>
    </row>
    <row r="82" spans="1:84" s="44" customFormat="1" ht="50" customHeight="1" x14ac:dyDescent="0.35">
      <c r="A82" s="3" t="s">
        <v>24</v>
      </c>
      <c r="B82" s="30" t="s">
        <v>36</v>
      </c>
      <c r="C82" s="54" t="s">
        <v>44</v>
      </c>
      <c r="D82" s="56">
        <v>0</v>
      </c>
      <c r="E82" s="56">
        <v>0</v>
      </c>
      <c r="F82" s="56">
        <v>0</v>
      </c>
      <c r="G82" s="56">
        <v>0</v>
      </c>
      <c r="H82" s="56">
        <v>0</v>
      </c>
      <c r="I82" s="56">
        <v>0</v>
      </c>
      <c r="J82" s="56">
        <v>0</v>
      </c>
      <c r="K82" s="56">
        <v>0</v>
      </c>
      <c r="L82" s="56">
        <v>0</v>
      </c>
      <c r="M82" s="56">
        <v>0</v>
      </c>
      <c r="N82" s="56">
        <v>0</v>
      </c>
      <c r="O82" s="56">
        <v>0</v>
      </c>
      <c r="P82" s="56">
        <v>0</v>
      </c>
      <c r="Q82" s="56">
        <v>0</v>
      </c>
      <c r="R82" s="56">
        <v>0</v>
      </c>
      <c r="S82" s="56">
        <v>0</v>
      </c>
      <c r="T82" s="56">
        <v>0</v>
      </c>
      <c r="U82" s="56">
        <v>0</v>
      </c>
      <c r="V82" s="56">
        <v>0</v>
      </c>
      <c r="W82" s="56">
        <v>0</v>
      </c>
      <c r="X82" s="56">
        <f>Y82/2</f>
        <v>1000</v>
      </c>
      <c r="Y82" s="56">
        <v>2000</v>
      </c>
      <c r="Z82" s="56">
        <v>2000</v>
      </c>
      <c r="AA82" s="56">
        <v>2000</v>
      </c>
      <c r="AB82" s="56">
        <v>2000</v>
      </c>
      <c r="AC82" s="56">
        <v>2000</v>
      </c>
      <c r="AD82" s="56">
        <v>2000</v>
      </c>
      <c r="AE82" s="56">
        <v>2000</v>
      </c>
      <c r="AF82" s="56">
        <v>2000</v>
      </c>
      <c r="AG82" s="56">
        <v>2000</v>
      </c>
      <c r="AH82" s="56">
        <v>2000</v>
      </c>
      <c r="AI82" s="56">
        <v>2000</v>
      </c>
      <c r="AJ82" s="56">
        <v>2000</v>
      </c>
      <c r="AK82" s="56">
        <v>2000</v>
      </c>
      <c r="AL82" s="56">
        <v>2000</v>
      </c>
      <c r="AM82" s="56">
        <v>2000</v>
      </c>
      <c r="AN82" s="56">
        <v>2000</v>
      </c>
      <c r="AO82" s="56">
        <v>2000</v>
      </c>
      <c r="AP82" s="56">
        <v>2000</v>
      </c>
      <c r="AQ82" s="56">
        <v>2000</v>
      </c>
      <c r="AR82" s="56">
        <v>2000</v>
      </c>
      <c r="AS82" s="56">
        <v>2000</v>
      </c>
      <c r="AT82" s="56">
        <v>2000</v>
      </c>
      <c r="AU82" s="56">
        <v>2000</v>
      </c>
      <c r="AV82" s="56">
        <v>2000</v>
      </c>
      <c r="AW82" s="56">
        <v>2000</v>
      </c>
      <c r="AX82" s="56">
        <v>2000</v>
      </c>
      <c r="AY82" s="56">
        <v>2000</v>
      </c>
      <c r="AZ82" s="56">
        <v>2000</v>
      </c>
      <c r="BA82" s="56">
        <v>2000</v>
      </c>
      <c r="BB82" s="56">
        <v>2000</v>
      </c>
      <c r="BC82" s="56">
        <v>2000</v>
      </c>
      <c r="BD82" s="56">
        <v>2000</v>
      </c>
      <c r="BE82" s="56">
        <v>2000</v>
      </c>
      <c r="BF82" s="56">
        <v>2000</v>
      </c>
      <c r="BG82" s="56">
        <v>2000</v>
      </c>
      <c r="BH82" s="56">
        <v>2000</v>
      </c>
      <c r="BI82" s="56">
        <v>2000</v>
      </c>
      <c r="BJ82" s="56">
        <v>2000</v>
      </c>
      <c r="BK82" s="56">
        <v>2000</v>
      </c>
      <c r="BL82" s="56">
        <v>2000</v>
      </c>
      <c r="BM82" s="56">
        <v>2000</v>
      </c>
      <c r="BN82" s="56">
        <v>2000</v>
      </c>
      <c r="BO82" s="56">
        <v>2000</v>
      </c>
      <c r="BP82" s="56">
        <v>2000</v>
      </c>
      <c r="BQ82" s="56">
        <v>2000</v>
      </c>
      <c r="BR82" s="56">
        <v>2000</v>
      </c>
      <c r="BS82" s="56">
        <v>2000</v>
      </c>
      <c r="BT82" s="56">
        <v>2000</v>
      </c>
      <c r="BU82" s="56">
        <v>2000</v>
      </c>
      <c r="BV82" s="56">
        <v>2000</v>
      </c>
      <c r="BW82" s="56">
        <v>2000</v>
      </c>
      <c r="BX82" s="56">
        <v>2000</v>
      </c>
      <c r="BY82" s="56">
        <v>2000</v>
      </c>
      <c r="BZ82" s="56">
        <v>2000</v>
      </c>
      <c r="CA82" s="56">
        <v>2000</v>
      </c>
      <c r="CB82" s="56">
        <v>2000</v>
      </c>
      <c r="CC82" s="56">
        <v>2000</v>
      </c>
      <c r="CD82" s="56">
        <v>2000</v>
      </c>
      <c r="CE82" s="56">
        <v>2000</v>
      </c>
      <c r="CF82" s="56">
        <v>2000</v>
      </c>
    </row>
    <row r="83" spans="1:84" s="44" customFormat="1" ht="50" customHeight="1" x14ac:dyDescent="0.35">
      <c r="A83" s="4" t="s">
        <v>24</v>
      </c>
      <c r="B83" s="31" t="s">
        <v>37</v>
      </c>
      <c r="C83" s="58" t="s">
        <v>44</v>
      </c>
      <c r="D83" s="59">
        <v>0</v>
      </c>
      <c r="E83" s="59">
        <v>0</v>
      </c>
      <c r="F83" s="59">
        <v>0</v>
      </c>
      <c r="G83" s="59">
        <v>0</v>
      </c>
      <c r="H83" s="59">
        <v>0</v>
      </c>
      <c r="I83" s="59">
        <v>0</v>
      </c>
      <c r="J83" s="59">
        <v>0</v>
      </c>
      <c r="K83" s="59">
        <v>0</v>
      </c>
      <c r="L83" s="59">
        <v>0</v>
      </c>
      <c r="M83" s="59">
        <v>0</v>
      </c>
      <c r="N83" s="59">
        <v>0</v>
      </c>
      <c r="O83" s="59">
        <v>0</v>
      </c>
      <c r="P83" s="59">
        <v>0</v>
      </c>
      <c r="Q83" s="59">
        <v>0</v>
      </c>
      <c r="R83" s="59">
        <v>0</v>
      </c>
      <c r="S83" s="59">
        <v>0</v>
      </c>
      <c r="T83" s="59">
        <v>0</v>
      </c>
      <c r="U83" s="59">
        <v>0</v>
      </c>
      <c r="V83" s="59">
        <v>0</v>
      </c>
      <c r="W83" s="59">
        <v>0</v>
      </c>
      <c r="X83" s="59">
        <f>Y83/2</f>
        <v>1500</v>
      </c>
      <c r="Y83" s="59">
        <v>3000</v>
      </c>
      <c r="Z83" s="59">
        <v>3000</v>
      </c>
      <c r="AA83" s="59">
        <v>3000</v>
      </c>
      <c r="AB83" s="59">
        <v>3000</v>
      </c>
      <c r="AC83" s="59">
        <v>3000</v>
      </c>
      <c r="AD83" s="59">
        <v>3000</v>
      </c>
      <c r="AE83" s="59">
        <v>3000</v>
      </c>
      <c r="AF83" s="59">
        <v>3000</v>
      </c>
      <c r="AG83" s="59">
        <v>3000</v>
      </c>
      <c r="AH83" s="59">
        <v>3000</v>
      </c>
      <c r="AI83" s="59">
        <v>3000</v>
      </c>
      <c r="AJ83" s="59">
        <v>3000</v>
      </c>
      <c r="AK83" s="59">
        <v>3000</v>
      </c>
      <c r="AL83" s="59">
        <v>3000</v>
      </c>
      <c r="AM83" s="59">
        <v>3000</v>
      </c>
      <c r="AN83" s="59">
        <v>3000</v>
      </c>
      <c r="AO83" s="59">
        <v>3000</v>
      </c>
      <c r="AP83" s="59">
        <v>3000</v>
      </c>
      <c r="AQ83" s="59">
        <v>3000</v>
      </c>
      <c r="AR83" s="59">
        <v>3000</v>
      </c>
      <c r="AS83" s="59">
        <v>3000</v>
      </c>
      <c r="AT83" s="59">
        <v>3000</v>
      </c>
      <c r="AU83" s="59">
        <v>3000</v>
      </c>
      <c r="AV83" s="59">
        <v>3000</v>
      </c>
      <c r="AW83" s="59">
        <v>3000</v>
      </c>
      <c r="AX83" s="59">
        <v>3000</v>
      </c>
      <c r="AY83" s="59">
        <v>3000</v>
      </c>
      <c r="AZ83" s="59">
        <v>3000</v>
      </c>
      <c r="BA83" s="59">
        <v>3000</v>
      </c>
      <c r="BB83" s="59">
        <v>3000</v>
      </c>
      <c r="BC83" s="59">
        <v>3000</v>
      </c>
      <c r="BD83" s="59">
        <v>3000</v>
      </c>
      <c r="BE83" s="59">
        <v>3000</v>
      </c>
      <c r="BF83" s="59">
        <v>3000</v>
      </c>
      <c r="BG83" s="59">
        <v>3000</v>
      </c>
      <c r="BH83" s="59">
        <v>3000</v>
      </c>
      <c r="BI83" s="59">
        <v>3000</v>
      </c>
      <c r="BJ83" s="59">
        <v>3000</v>
      </c>
      <c r="BK83" s="59">
        <v>3000</v>
      </c>
      <c r="BL83" s="59">
        <v>3000</v>
      </c>
      <c r="BM83" s="59">
        <v>3000</v>
      </c>
      <c r="BN83" s="59">
        <v>3000</v>
      </c>
      <c r="BO83" s="59">
        <v>3000</v>
      </c>
      <c r="BP83" s="59">
        <v>3000</v>
      </c>
      <c r="BQ83" s="59">
        <v>3000</v>
      </c>
      <c r="BR83" s="59">
        <v>3000</v>
      </c>
      <c r="BS83" s="59">
        <v>3000</v>
      </c>
      <c r="BT83" s="59">
        <v>3000</v>
      </c>
      <c r="BU83" s="59">
        <v>3000</v>
      </c>
      <c r="BV83" s="59">
        <v>3000</v>
      </c>
      <c r="BW83" s="59">
        <v>3000</v>
      </c>
      <c r="BX83" s="59">
        <v>3000</v>
      </c>
      <c r="BY83" s="59">
        <v>3000</v>
      </c>
      <c r="BZ83" s="59">
        <v>3000</v>
      </c>
      <c r="CA83" s="59">
        <v>3000</v>
      </c>
      <c r="CB83" s="59">
        <v>3000</v>
      </c>
      <c r="CC83" s="59">
        <v>3000</v>
      </c>
      <c r="CD83" s="59">
        <v>3000</v>
      </c>
      <c r="CE83" s="59">
        <v>3000</v>
      </c>
      <c r="CF83" s="59">
        <v>3000</v>
      </c>
    </row>
    <row r="84" spans="1:84" ht="14.5" x14ac:dyDescent="0.35">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row>
    <row r="85" spans="1:84" s="44" customFormat="1" ht="14.5" x14ac:dyDescent="0.35">
      <c r="A85" s="70" t="s">
        <v>77</v>
      </c>
      <c r="B85" s="70"/>
    </row>
    <row r="86" spans="1:84" s="9" customFormat="1" ht="18.649999999999999" customHeight="1" x14ac:dyDescent="0.35">
      <c r="A86" s="35" t="s">
        <v>20</v>
      </c>
      <c r="B86" s="35" t="s">
        <v>21</v>
      </c>
      <c r="C86" s="35" t="s">
        <v>45</v>
      </c>
      <c r="D86" s="35">
        <v>2020</v>
      </c>
      <c r="E86" s="35">
        <v>2021</v>
      </c>
      <c r="F86" s="35">
        <v>2022</v>
      </c>
      <c r="G86" s="35">
        <v>2023</v>
      </c>
      <c r="H86" s="35">
        <v>2024</v>
      </c>
      <c r="I86" s="35">
        <v>2025</v>
      </c>
      <c r="J86" s="35">
        <v>2026</v>
      </c>
      <c r="K86" s="35">
        <v>2027</v>
      </c>
      <c r="L86" s="35">
        <v>2028</v>
      </c>
      <c r="M86" s="35">
        <v>2029</v>
      </c>
      <c r="N86" s="35">
        <v>2030</v>
      </c>
      <c r="O86" s="35">
        <v>2031</v>
      </c>
      <c r="P86" s="35">
        <v>2032</v>
      </c>
      <c r="Q86" s="35">
        <v>2033</v>
      </c>
      <c r="R86" s="35">
        <v>2034</v>
      </c>
      <c r="S86" s="35">
        <v>2035</v>
      </c>
      <c r="T86" s="35">
        <v>2036</v>
      </c>
      <c r="U86" s="35">
        <v>2037</v>
      </c>
      <c r="V86" s="35">
        <v>2038</v>
      </c>
      <c r="W86" s="35">
        <v>2039</v>
      </c>
      <c r="X86" s="35">
        <v>2040</v>
      </c>
      <c r="Y86" s="35">
        <v>2041</v>
      </c>
      <c r="Z86" s="35">
        <v>2042</v>
      </c>
      <c r="AA86" s="35">
        <v>2043</v>
      </c>
      <c r="AB86" s="35">
        <v>2044</v>
      </c>
      <c r="AC86" s="35">
        <v>2045</v>
      </c>
      <c r="AD86" s="35">
        <v>2046</v>
      </c>
      <c r="AE86" s="35">
        <v>2047</v>
      </c>
      <c r="AF86" s="35">
        <v>2048</v>
      </c>
      <c r="AG86" s="35">
        <v>2049</v>
      </c>
      <c r="AH86" s="35">
        <v>2050</v>
      </c>
      <c r="AI86" s="35">
        <v>2051</v>
      </c>
      <c r="AJ86" s="35">
        <v>2052</v>
      </c>
      <c r="AK86" s="35">
        <v>2053</v>
      </c>
      <c r="AL86" s="35">
        <v>2054</v>
      </c>
      <c r="AM86" s="35">
        <v>2055</v>
      </c>
      <c r="AN86" s="35">
        <v>2056</v>
      </c>
      <c r="AO86" s="35">
        <v>2057</v>
      </c>
      <c r="AP86" s="35">
        <v>2058</v>
      </c>
      <c r="AQ86" s="35">
        <v>2059</v>
      </c>
      <c r="AR86" s="35">
        <v>2060</v>
      </c>
      <c r="AS86" s="35">
        <v>2061</v>
      </c>
      <c r="AT86" s="35">
        <v>2062</v>
      </c>
      <c r="AU86" s="35">
        <v>2063</v>
      </c>
      <c r="AV86" s="35">
        <v>2064</v>
      </c>
      <c r="AW86" s="35">
        <v>2065</v>
      </c>
      <c r="AX86" s="35">
        <v>2066</v>
      </c>
      <c r="AY86" s="35">
        <v>2067</v>
      </c>
      <c r="AZ86" s="35">
        <v>2068</v>
      </c>
      <c r="BA86" s="35">
        <v>2069</v>
      </c>
      <c r="BB86" s="35">
        <v>2070</v>
      </c>
      <c r="BC86" s="35">
        <v>2071</v>
      </c>
      <c r="BD86" s="35">
        <v>2072</v>
      </c>
      <c r="BE86" s="35">
        <v>2073</v>
      </c>
      <c r="BF86" s="35">
        <v>2074</v>
      </c>
      <c r="BG86" s="35">
        <v>2075</v>
      </c>
      <c r="BH86" s="35">
        <v>2076</v>
      </c>
      <c r="BI86" s="35">
        <v>2077</v>
      </c>
      <c r="BJ86" s="35">
        <v>2078</v>
      </c>
      <c r="BK86" s="35">
        <v>2079</v>
      </c>
      <c r="BL86" s="35">
        <v>2080</v>
      </c>
      <c r="BM86" s="35">
        <v>2081</v>
      </c>
      <c r="BN86" s="35">
        <v>2082</v>
      </c>
      <c r="BO86" s="35">
        <v>2083</v>
      </c>
      <c r="BP86" s="35">
        <v>2084</v>
      </c>
      <c r="BQ86" s="35">
        <v>2085</v>
      </c>
      <c r="BR86" s="35">
        <v>2086</v>
      </c>
      <c r="BS86" s="35">
        <v>2087</v>
      </c>
      <c r="BT86" s="35">
        <v>2088</v>
      </c>
      <c r="BU86" s="35">
        <v>2089</v>
      </c>
      <c r="BV86" s="35">
        <v>2090</v>
      </c>
      <c r="BW86" s="35">
        <v>2091</v>
      </c>
      <c r="BX86" s="35">
        <v>2092</v>
      </c>
      <c r="BY86" s="35">
        <v>2093</v>
      </c>
      <c r="BZ86" s="35">
        <v>2094</v>
      </c>
      <c r="CA86" s="35">
        <v>2095</v>
      </c>
      <c r="CB86" s="35">
        <v>2096</v>
      </c>
      <c r="CC86" s="35">
        <v>2097</v>
      </c>
      <c r="CD86" s="35">
        <v>2098</v>
      </c>
      <c r="CE86" s="35">
        <v>2099</v>
      </c>
      <c r="CF86" s="35">
        <v>2100</v>
      </c>
    </row>
    <row r="87" spans="1:84" s="44" customFormat="1" ht="50" customHeight="1" x14ac:dyDescent="0.35">
      <c r="A87" s="2" t="s">
        <v>22</v>
      </c>
      <c r="B87" s="28" t="s">
        <v>38</v>
      </c>
      <c r="C87" s="52" t="s">
        <v>44</v>
      </c>
      <c r="D87" s="53">
        <v>0</v>
      </c>
      <c r="E87" s="53">
        <v>0</v>
      </c>
      <c r="F87" s="53">
        <v>10000</v>
      </c>
      <c r="G87" s="53">
        <v>10000</v>
      </c>
      <c r="H87" s="53">
        <v>10000</v>
      </c>
      <c r="I87" s="53">
        <v>10000</v>
      </c>
      <c r="J87" s="53">
        <f t="shared" ref="J87:J92" si="4">I87/2</f>
        <v>5000</v>
      </c>
      <c r="K87" s="53">
        <f t="shared" ref="K87:K92" si="5">J87</f>
        <v>5000</v>
      </c>
      <c r="L87" s="53">
        <v>0</v>
      </c>
      <c r="M87" s="53">
        <v>0</v>
      </c>
      <c r="N87" s="53">
        <v>0</v>
      </c>
      <c r="O87" s="53">
        <v>0</v>
      </c>
      <c r="P87" s="53">
        <v>0</v>
      </c>
      <c r="Q87" s="53">
        <v>0</v>
      </c>
      <c r="R87" s="53">
        <v>0</v>
      </c>
      <c r="S87" s="53">
        <v>0</v>
      </c>
      <c r="T87" s="53">
        <v>0</v>
      </c>
      <c r="U87" s="53">
        <v>0</v>
      </c>
      <c r="V87" s="53">
        <v>0</v>
      </c>
      <c r="W87" s="53">
        <v>0</v>
      </c>
      <c r="X87" s="53">
        <v>0</v>
      </c>
      <c r="Y87" s="53">
        <v>0</v>
      </c>
      <c r="Z87" s="53">
        <v>0</v>
      </c>
      <c r="AA87" s="53">
        <v>0</v>
      </c>
      <c r="AB87" s="53">
        <v>0</v>
      </c>
      <c r="AC87" s="53">
        <v>0</v>
      </c>
      <c r="AD87" s="53">
        <v>0</v>
      </c>
      <c r="AE87" s="53">
        <v>0</v>
      </c>
      <c r="AF87" s="53">
        <v>0</v>
      </c>
      <c r="AG87" s="53">
        <v>0</v>
      </c>
      <c r="AH87" s="53">
        <v>0</v>
      </c>
      <c r="AI87" s="53">
        <v>0</v>
      </c>
      <c r="AJ87" s="53">
        <v>0</v>
      </c>
      <c r="AK87" s="53">
        <v>0</v>
      </c>
      <c r="AL87" s="53">
        <v>0</v>
      </c>
      <c r="AM87" s="53">
        <v>0</v>
      </c>
      <c r="AN87" s="53">
        <v>0</v>
      </c>
      <c r="AO87" s="53">
        <v>0</v>
      </c>
      <c r="AP87" s="53">
        <v>0</v>
      </c>
      <c r="AQ87" s="53">
        <v>0</v>
      </c>
      <c r="AR87" s="53">
        <v>0</v>
      </c>
      <c r="AS87" s="53">
        <v>0</v>
      </c>
      <c r="AT87" s="53">
        <v>0</v>
      </c>
      <c r="AU87" s="53">
        <v>0</v>
      </c>
      <c r="AV87" s="53">
        <v>0</v>
      </c>
      <c r="AW87" s="53">
        <v>0</v>
      </c>
      <c r="AX87" s="53">
        <v>0</v>
      </c>
      <c r="AY87" s="53">
        <v>0</v>
      </c>
      <c r="AZ87" s="53">
        <v>0</v>
      </c>
      <c r="BA87" s="53">
        <v>0</v>
      </c>
      <c r="BB87" s="53">
        <v>0</v>
      </c>
      <c r="BC87" s="53">
        <v>0</v>
      </c>
      <c r="BD87" s="53">
        <v>0</v>
      </c>
      <c r="BE87" s="53">
        <v>0</v>
      </c>
      <c r="BF87" s="53">
        <v>0</v>
      </c>
      <c r="BG87" s="53">
        <v>0</v>
      </c>
      <c r="BH87" s="53">
        <v>0</v>
      </c>
      <c r="BI87" s="53">
        <v>0</v>
      </c>
      <c r="BJ87" s="53">
        <v>0</v>
      </c>
      <c r="BK87" s="53">
        <v>0</v>
      </c>
      <c r="BL87" s="53">
        <v>0</v>
      </c>
      <c r="BM87" s="53">
        <v>0</v>
      </c>
      <c r="BN87" s="53">
        <v>0</v>
      </c>
      <c r="BO87" s="53">
        <v>0</v>
      </c>
      <c r="BP87" s="53">
        <v>0</v>
      </c>
      <c r="BQ87" s="53">
        <v>0</v>
      </c>
      <c r="BR87" s="53">
        <v>0</v>
      </c>
      <c r="BS87" s="53">
        <v>0</v>
      </c>
      <c r="BT87" s="53">
        <v>0</v>
      </c>
      <c r="BU87" s="53">
        <v>0</v>
      </c>
      <c r="BV87" s="53">
        <v>0</v>
      </c>
      <c r="BW87" s="53">
        <v>0</v>
      </c>
      <c r="BX87" s="53">
        <v>0</v>
      </c>
      <c r="BY87" s="53">
        <v>0</v>
      </c>
      <c r="BZ87" s="53">
        <v>0</v>
      </c>
      <c r="CA87" s="53">
        <v>0</v>
      </c>
      <c r="CB87" s="53">
        <v>0</v>
      </c>
      <c r="CC87" s="53">
        <v>0</v>
      </c>
      <c r="CD87" s="53">
        <v>0</v>
      </c>
      <c r="CE87" s="53">
        <v>0</v>
      </c>
      <c r="CF87" s="53">
        <v>0</v>
      </c>
    </row>
    <row r="88" spans="1:84" s="44" customFormat="1" ht="50" customHeight="1" x14ac:dyDescent="0.35">
      <c r="A88" s="3" t="s">
        <v>22</v>
      </c>
      <c r="B88" s="29" t="s">
        <v>25</v>
      </c>
      <c r="C88" s="54" t="s">
        <v>44</v>
      </c>
      <c r="D88" s="55">
        <v>0</v>
      </c>
      <c r="E88" s="55">
        <v>0</v>
      </c>
      <c r="F88" s="55">
        <v>5000</v>
      </c>
      <c r="G88" s="55">
        <v>5000</v>
      </c>
      <c r="H88" s="55">
        <v>5000</v>
      </c>
      <c r="I88" s="55">
        <v>5000</v>
      </c>
      <c r="J88" s="55">
        <f t="shared" si="4"/>
        <v>2500</v>
      </c>
      <c r="K88" s="55">
        <f t="shared" si="5"/>
        <v>2500</v>
      </c>
      <c r="L88" s="55">
        <v>0</v>
      </c>
      <c r="M88" s="55">
        <v>0</v>
      </c>
      <c r="N88" s="55">
        <v>0</v>
      </c>
      <c r="O88" s="55">
        <v>0</v>
      </c>
      <c r="P88" s="55">
        <v>0</v>
      </c>
      <c r="Q88" s="55">
        <v>0</v>
      </c>
      <c r="R88" s="55">
        <v>0</v>
      </c>
      <c r="S88" s="55">
        <v>0</v>
      </c>
      <c r="T88" s="55">
        <v>0</v>
      </c>
      <c r="U88" s="55">
        <v>0</v>
      </c>
      <c r="V88" s="55">
        <v>0</v>
      </c>
      <c r="W88" s="55">
        <v>0</v>
      </c>
      <c r="X88" s="55">
        <v>0</v>
      </c>
      <c r="Y88" s="55">
        <v>0</v>
      </c>
      <c r="Z88" s="55">
        <v>0</v>
      </c>
      <c r="AA88" s="55">
        <v>0</v>
      </c>
      <c r="AB88" s="55">
        <v>0</v>
      </c>
      <c r="AC88" s="55">
        <v>0</v>
      </c>
      <c r="AD88" s="55">
        <v>0</v>
      </c>
      <c r="AE88" s="55">
        <v>0</v>
      </c>
      <c r="AF88" s="55">
        <v>0</v>
      </c>
      <c r="AG88" s="55">
        <v>0</v>
      </c>
      <c r="AH88" s="55">
        <v>0</v>
      </c>
      <c r="AI88" s="55">
        <v>0</v>
      </c>
      <c r="AJ88" s="55">
        <v>0</v>
      </c>
      <c r="AK88" s="55">
        <v>0</v>
      </c>
      <c r="AL88" s="55">
        <v>0</v>
      </c>
      <c r="AM88" s="55">
        <v>0</v>
      </c>
      <c r="AN88" s="55">
        <v>0</v>
      </c>
      <c r="AO88" s="55">
        <v>0</v>
      </c>
      <c r="AP88" s="55">
        <v>0</v>
      </c>
      <c r="AQ88" s="55">
        <v>0</v>
      </c>
      <c r="AR88" s="55">
        <v>0</v>
      </c>
      <c r="AS88" s="55">
        <v>0</v>
      </c>
      <c r="AT88" s="55">
        <v>0</v>
      </c>
      <c r="AU88" s="55">
        <v>0</v>
      </c>
      <c r="AV88" s="55">
        <v>0</v>
      </c>
      <c r="AW88" s="55">
        <v>0</v>
      </c>
      <c r="AX88" s="55">
        <v>0</v>
      </c>
      <c r="AY88" s="55">
        <v>0</v>
      </c>
      <c r="AZ88" s="55">
        <v>0</v>
      </c>
      <c r="BA88" s="55">
        <v>0</v>
      </c>
      <c r="BB88" s="55">
        <v>0</v>
      </c>
      <c r="BC88" s="55">
        <v>0</v>
      </c>
      <c r="BD88" s="55">
        <v>0</v>
      </c>
      <c r="BE88" s="55">
        <v>0</v>
      </c>
      <c r="BF88" s="55">
        <v>0</v>
      </c>
      <c r="BG88" s="55">
        <v>0</v>
      </c>
      <c r="BH88" s="55">
        <v>0</v>
      </c>
      <c r="BI88" s="55">
        <v>0</v>
      </c>
      <c r="BJ88" s="55">
        <v>0</v>
      </c>
      <c r="BK88" s="55">
        <v>0</v>
      </c>
      <c r="BL88" s="55">
        <v>0</v>
      </c>
      <c r="BM88" s="55">
        <v>0</v>
      </c>
      <c r="BN88" s="55">
        <v>0</v>
      </c>
      <c r="BO88" s="55">
        <v>0</v>
      </c>
      <c r="BP88" s="55">
        <v>0</v>
      </c>
      <c r="BQ88" s="55">
        <v>0</v>
      </c>
      <c r="BR88" s="55">
        <v>0</v>
      </c>
      <c r="BS88" s="55">
        <v>0</v>
      </c>
      <c r="BT88" s="55">
        <v>0</v>
      </c>
      <c r="BU88" s="55">
        <v>0</v>
      </c>
      <c r="BV88" s="55">
        <v>0</v>
      </c>
      <c r="BW88" s="55">
        <v>0</v>
      </c>
      <c r="BX88" s="55">
        <v>0</v>
      </c>
      <c r="BY88" s="55">
        <v>0</v>
      </c>
      <c r="BZ88" s="55">
        <v>0</v>
      </c>
      <c r="CA88" s="55">
        <v>0</v>
      </c>
      <c r="CB88" s="55">
        <v>0</v>
      </c>
      <c r="CC88" s="55">
        <v>0</v>
      </c>
      <c r="CD88" s="55">
        <v>0</v>
      </c>
      <c r="CE88" s="55">
        <v>0</v>
      </c>
      <c r="CF88" s="55">
        <v>0</v>
      </c>
    </row>
    <row r="89" spans="1:84" s="44" customFormat="1" ht="50" customHeight="1" x14ac:dyDescent="0.35">
      <c r="A89" s="3" t="s">
        <v>22</v>
      </c>
      <c r="B89" s="29" t="s">
        <v>26</v>
      </c>
      <c r="C89" s="54" t="s">
        <v>47</v>
      </c>
      <c r="D89" s="55">
        <v>0</v>
      </c>
      <c r="E89" s="55">
        <v>0</v>
      </c>
      <c r="F89" s="55">
        <v>2000</v>
      </c>
      <c r="G89" s="55">
        <v>2000</v>
      </c>
      <c r="H89" s="55">
        <v>2000</v>
      </c>
      <c r="I89" s="55">
        <v>2000</v>
      </c>
      <c r="J89" s="55">
        <f t="shared" si="4"/>
        <v>1000</v>
      </c>
      <c r="K89" s="55">
        <f t="shared" si="5"/>
        <v>1000</v>
      </c>
      <c r="L89" s="55">
        <v>0</v>
      </c>
      <c r="M89" s="55">
        <v>0</v>
      </c>
      <c r="N89" s="55">
        <v>0</v>
      </c>
      <c r="O89" s="55">
        <v>0</v>
      </c>
      <c r="P89" s="55">
        <v>0</v>
      </c>
      <c r="Q89" s="55">
        <v>0</v>
      </c>
      <c r="R89" s="55">
        <v>0</v>
      </c>
      <c r="S89" s="55">
        <v>0</v>
      </c>
      <c r="T89" s="55">
        <v>0</v>
      </c>
      <c r="U89" s="55">
        <v>0</v>
      </c>
      <c r="V89" s="55">
        <v>0</v>
      </c>
      <c r="W89" s="55">
        <v>0</v>
      </c>
      <c r="X89" s="55">
        <v>0</v>
      </c>
      <c r="Y89" s="55">
        <v>0</v>
      </c>
      <c r="Z89" s="55">
        <v>0</v>
      </c>
      <c r="AA89" s="55">
        <v>0</v>
      </c>
      <c r="AB89" s="55">
        <v>0</v>
      </c>
      <c r="AC89" s="55">
        <v>0</v>
      </c>
      <c r="AD89" s="55">
        <v>0</v>
      </c>
      <c r="AE89" s="55">
        <v>0</v>
      </c>
      <c r="AF89" s="55">
        <v>0</v>
      </c>
      <c r="AG89" s="55">
        <v>0</v>
      </c>
      <c r="AH89" s="55">
        <v>0</v>
      </c>
      <c r="AI89" s="55">
        <v>0</v>
      </c>
      <c r="AJ89" s="55">
        <v>0</v>
      </c>
      <c r="AK89" s="55">
        <v>0</v>
      </c>
      <c r="AL89" s="55">
        <v>0</v>
      </c>
      <c r="AM89" s="55">
        <v>0</v>
      </c>
      <c r="AN89" s="55">
        <v>0</v>
      </c>
      <c r="AO89" s="55">
        <v>0</v>
      </c>
      <c r="AP89" s="55">
        <v>0</v>
      </c>
      <c r="AQ89" s="55">
        <v>0</v>
      </c>
      <c r="AR89" s="55">
        <v>0</v>
      </c>
      <c r="AS89" s="55">
        <v>0</v>
      </c>
      <c r="AT89" s="55">
        <v>0</v>
      </c>
      <c r="AU89" s="55">
        <v>0</v>
      </c>
      <c r="AV89" s="55">
        <v>0</v>
      </c>
      <c r="AW89" s="55">
        <v>0</v>
      </c>
      <c r="AX89" s="55">
        <v>0</v>
      </c>
      <c r="AY89" s="55">
        <v>0</v>
      </c>
      <c r="AZ89" s="55">
        <v>0</v>
      </c>
      <c r="BA89" s="55">
        <v>0</v>
      </c>
      <c r="BB89" s="55">
        <v>0</v>
      </c>
      <c r="BC89" s="55">
        <v>0</v>
      </c>
      <c r="BD89" s="55">
        <v>0</v>
      </c>
      <c r="BE89" s="55">
        <v>0</v>
      </c>
      <c r="BF89" s="55">
        <v>0</v>
      </c>
      <c r="BG89" s="55">
        <v>0</v>
      </c>
      <c r="BH89" s="55">
        <v>0</v>
      </c>
      <c r="BI89" s="55">
        <v>0</v>
      </c>
      <c r="BJ89" s="55">
        <v>0</v>
      </c>
      <c r="BK89" s="55">
        <v>0</v>
      </c>
      <c r="BL89" s="55">
        <v>0</v>
      </c>
      <c r="BM89" s="55">
        <v>0</v>
      </c>
      <c r="BN89" s="55">
        <v>0</v>
      </c>
      <c r="BO89" s="55">
        <v>0</v>
      </c>
      <c r="BP89" s="55">
        <v>0</v>
      </c>
      <c r="BQ89" s="55">
        <v>0</v>
      </c>
      <c r="BR89" s="55">
        <v>0</v>
      </c>
      <c r="BS89" s="55">
        <v>0</v>
      </c>
      <c r="BT89" s="55">
        <v>0</v>
      </c>
      <c r="BU89" s="55">
        <v>0</v>
      </c>
      <c r="BV89" s="55">
        <v>0</v>
      </c>
      <c r="BW89" s="55">
        <v>0</v>
      </c>
      <c r="BX89" s="55">
        <v>0</v>
      </c>
      <c r="BY89" s="55">
        <v>0</v>
      </c>
      <c r="BZ89" s="55">
        <v>0</v>
      </c>
      <c r="CA89" s="55">
        <v>0</v>
      </c>
      <c r="CB89" s="55">
        <v>0</v>
      </c>
      <c r="CC89" s="55">
        <v>0</v>
      </c>
      <c r="CD89" s="55">
        <v>0</v>
      </c>
      <c r="CE89" s="55">
        <v>0</v>
      </c>
      <c r="CF89" s="55">
        <v>0</v>
      </c>
    </row>
    <row r="90" spans="1:84" s="44" customFormat="1" ht="50" customHeight="1" x14ac:dyDescent="0.35">
      <c r="A90" s="3" t="s">
        <v>22</v>
      </c>
      <c r="B90" s="30" t="s">
        <v>27</v>
      </c>
      <c r="C90" s="54" t="s">
        <v>44</v>
      </c>
      <c r="D90" s="55">
        <v>0</v>
      </c>
      <c r="E90" s="55">
        <v>0</v>
      </c>
      <c r="F90" s="56">
        <v>5000</v>
      </c>
      <c r="G90" s="56">
        <v>5000</v>
      </c>
      <c r="H90" s="56">
        <v>5000</v>
      </c>
      <c r="I90" s="56">
        <v>5000</v>
      </c>
      <c r="J90" s="55">
        <f t="shared" si="4"/>
        <v>2500</v>
      </c>
      <c r="K90" s="55">
        <f t="shared" si="5"/>
        <v>2500</v>
      </c>
      <c r="L90" s="56">
        <v>0</v>
      </c>
      <c r="M90" s="56">
        <v>0</v>
      </c>
      <c r="N90" s="56">
        <v>0</v>
      </c>
      <c r="O90" s="56">
        <v>0</v>
      </c>
      <c r="P90" s="56">
        <v>0</v>
      </c>
      <c r="Q90" s="56">
        <v>0</v>
      </c>
      <c r="R90" s="56">
        <v>0</v>
      </c>
      <c r="S90" s="56">
        <v>0</v>
      </c>
      <c r="T90" s="56">
        <v>0</v>
      </c>
      <c r="U90" s="56">
        <v>0</v>
      </c>
      <c r="V90" s="56">
        <v>0</v>
      </c>
      <c r="W90" s="56">
        <v>0</v>
      </c>
      <c r="X90" s="56">
        <v>0</v>
      </c>
      <c r="Y90" s="56">
        <v>0</v>
      </c>
      <c r="Z90" s="56">
        <v>0</v>
      </c>
      <c r="AA90" s="56">
        <v>0</v>
      </c>
      <c r="AB90" s="56">
        <v>0</v>
      </c>
      <c r="AC90" s="56">
        <v>0</v>
      </c>
      <c r="AD90" s="56">
        <v>0</v>
      </c>
      <c r="AE90" s="56">
        <v>0</v>
      </c>
      <c r="AF90" s="56">
        <v>0</v>
      </c>
      <c r="AG90" s="56">
        <v>0</v>
      </c>
      <c r="AH90" s="56">
        <v>0</v>
      </c>
      <c r="AI90" s="56">
        <v>0</v>
      </c>
      <c r="AJ90" s="56">
        <v>0</v>
      </c>
      <c r="AK90" s="56">
        <v>0</v>
      </c>
      <c r="AL90" s="56">
        <v>0</v>
      </c>
      <c r="AM90" s="56">
        <v>0</v>
      </c>
      <c r="AN90" s="56">
        <v>0</v>
      </c>
      <c r="AO90" s="56">
        <v>0</v>
      </c>
      <c r="AP90" s="56">
        <v>0</v>
      </c>
      <c r="AQ90" s="56">
        <v>0</v>
      </c>
      <c r="AR90" s="56">
        <v>0</v>
      </c>
      <c r="AS90" s="56">
        <v>0</v>
      </c>
      <c r="AT90" s="56">
        <v>0</v>
      </c>
      <c r="AU90" s="56">
        <v>0</v>
      </c>
      <c r="AV90" s="56">
        <v>0</v>
      </c>
      <c r="AW90" s="56">
        <v>0</v>
      </c>
      <c r="AX90" s="56">
        <v>0</v>
      </c>
      <c r="AY90" s="56">
        <v>0</v>
      </c>
      <c r="AZ90" s="56">
        <v>0</v>
      </c>
      <c r="BA90" s="56">
        <v>0</v>
      </c>
      <c r="BB90" s="56">
        <v>0</v>
      </c>
      <c r="BC90" s="56">
        <v>0</v>
      </c>
      <c r="BD90" s="56">
        <v>0</v>
      </c>
      <c r="BE90" s="56">
        <v>0</v>
      </c>
      <c r="BF90" s="56">
        <v>0</v>
      </c>
      <c r="BG90" s="56">
        <v>0</v>
      </c>
      <c r="BH90" s="56">
        <v>0</v>
      </c>
      <c r="BI90" s="56">
        <v>0</v>
      </c>
      <c r="BJ90" s="56">
        <v>0</v>
      </c>
      <c r="BK90" s="56">
        <v>0</v>
      </c>
      <c r="BL90" s="56">
        <v>0</v>
      </c>
      <c r="BM90" s="56">
        <v>0</v>
      </c>
      <c r="BN90" s="56">
        <v>0</v>
      </c>
      <c r="BO90" s="56">
        <v>0</v>
      </c>
      <c r="BP90" s="56">
        <v>0</v>
      </c>
      <c r="BQ90" s="56">
        <v>0</v>
      </c>
      <c r="BR90" s="56">
        <v>0</v>
      </c>
      <c r="BS90" s="56">
        <v>0</v>
      </c>
      <c r="BT90" s="56">
        <v>0</v>
      </c>
      <c r="BU90" s="56">
        <v>0</v>
      </c>
      <c r="BV90" s="56">
        <v>0</v>
      </c>
      <c r="BW90" s="56">
        <v>0</v>
      </c>
      <c r="BX90" s="56">
        <v>0</v>
      </c>
      <c r="BY90" s="56">
        <v>0</v>
      </c>
      <c r="BZ90" s="56">
        <v>0</v>
      </c>
      <c r="CA90" s="56">
        <v>0</v>
      </c>
      <c r="CB90" s="56">
        <v>0</v>
      </c>
      <c r="CC90" s="56">
        <v>0</v>
      </c>
      <c r="CD90" s="56">
        <v>0</v>
      </c>
      <c r="CE90" s="56">
        <v>0</v>
      </c>
      <c r="CF90" s="56">
        <v>0</v>
      </c>
    </row>
    <row r="91" spans="1:84" s="44" customFormat="1" ht="50" customHeight="1" x14ac:dyDescent="0.35">
      <c r="A91" s="3" t="s">
        <v>22</v>
      </c>
      <c r="B91" s="30" t="s">
        <v>28</v>
      </c>
      <c r="C91" s="54" t="s">
        <v>44</v>
      </c>
      <c r="D91" s="55">
        <v>0</v>
      </c>
      <c r="E91" s="55">
        <v>0</v>
      </c>
      <c r="F91" s="55">
        <v>1000</v>
      </c>
      <c r="G91" s="55">
        <v>1000</v>
      </c>
      <c r="H91" s="55">
        <v>1000</v>
      </c>
      <c r="I91" s="55">
        <v>1000</v>
      </c>
      <c r="J91" s="55">
        <f t="shared" si="4"/>
        <v>500</v>
      </c>
      <c r="K91" s="55">
        <f t="shared" si="5"/>
        <v>500</v>
      </c>
      <c r="L91" s="55">
        <v>0</v>
      </c>
      <c r="M91" s="55">
        <v>0</v>
      </c>
      <c r="N91" s="55">
        <v>0</v>
      </c>
      <c r="O91" s="55">
        <v>0</v>
      </c>
      <c r="P91" s="55">
        <v>0</v>
      </c>
      <c r="Q91" s="55">
        <v>0</v>
      </c>
      <c r="R91" s="55">
        <v>0</v>
      </c>
      <c r="S91" s="55">
        <v>0</v>
      </c>
      <c r="T91" s="55">
        <v>0</v>
      </c>
      <c r="U91" s="55">
        <v>0</v>
      </c>
      <c r="V91" s="55">
        <v>0</v>
      </c>
      <c r="W91" s="55">
        <v>0</v>
      </c>
      <c r="X91" s="55">
        <v>0</v>
      </c>
      <c r="Y91" s="55">
        <v>0</v>
      </c>
      <c r="Z91" s="55">
        <v>0</v>
      </c>
      <c r="AA91" s="55">
        <v>0</v>
      </c>
      <c r="AB91" s="55">
        <v>0</v>
      </c>
      <c r="AC91" s="55">
        <v>0</v>
      </c>
      <c r="AD91" s="55">
        <v>0</v>
      </c>
      <c r="AE91" s="55">
        <v>0</v>
      </c>
      <c r="AF91" s="55">
        <v>0</v>
      </c>
      <c r="AG91" s="55">
        <v>0</v>
      </c>
      <c r="AH91" s="55">
        <v>0</v>
      </c>
      <c r="AI91" s="55">
        <v>0</v>
      </c>
      <c r="AJ91" s="55">
        <v>0</v>
      </c>
      <c r="AK91" s="55">
        <v>0</v>
      </c>
      <c r="AL91" s="55">
        <v>0</v>
      </c>
      <c r="AM91" s="55">
        <v>0</v>
      </c>
      <c r="AN91" s="55">
        <v>0</v>
      </c>
      <c r="AO91" s="55">
        <v>0</v>
      </c>
      <c r="AP91" s="55">
        <v>0</v>
      </c>
      <c r="AQ91" s="55">
        <v>0</v>
      </c>
      <c r="AR91" s="55">
        <v>0</v>
      </c>
      <c r="AS91" s="55">
        <v>0</v>
      </c>
      <c r="AT91" s="55">
        <v>0</v>
      </c>
      <c r="AU91" s="55">
        <v>0</v>
      </c>
      <c r="AV91" s="55">
        <v>0</v>
      </c>
      <c r="AW91" s="55">
        <v>0</v>
      </c>
      <c r="AX91" s="55">
        <v>0</v>
      </c>
      <c r="AY91" s="55">
        <v>0</v>
      </c>
      <c r="AZ91" s="55">
        <v>0</v>
      </c>
      <c r="BA91" s="55">
        <v>0</v>
      </c>
      <c r="BB91" s="55">
        <v>0</v>
      </c>
      <c r="BC91" s="55">
        <v>0</v>
      </c>
      <c r="BD91" s="55">
        <v>0</v>
      </c>
      <c r="BE91" s="55">
        <v>0</v>
      </c>
      <c r="BF91" s="55">
        <v>0</v>
      </c>
      <c r="BG91" s="55">
        <v>0</v>
      </c>
      <c r="BH91" s="55">
        <v>0</v>
      </c>
      <c r="BI91" s="55">
        <v>0</v>
      </c>
      <c r="BJ91" s="55">
        <v>0</v>
      </c>
      <c r="BK91" s="55">
        <v>0</v>
      </c>
      <c r="BL91" s="55">
        <v>0</v>
      </c>
      <c r="BM91" s="55">
        <v>0</v>
      </c>
      <c r="BN91" s="55">
        <v>0</v>
      </c>
      <c r="BO91" s="55">
        <v>0</v>
      </c>
      <c r="BP91" s="55">
        <v>0</v>
      </c>
      <c r="BQ91" s="55">
        <v>0</v>
      </c>
      <c r="BR91" s="55">
        <v>0</v>
      </c>
      <c r="BS91" s="55">
        <v>0</v>
      </c>
      <c r="BT91" s="55">
        <v>0</v>
      </c>
      <c r="BU91" s="55">
        <v>0</v>
      </c>
      <c r="BV91" s="55">
        <v>0</v>
      </c>
      <c r="BW91" s="55">
        <v>0</v>
      </c>
      <c r="BX91" s="55">
        <v>0</v>
      </c>
      <c r="BY91" s="55">
        <v>0</v>
      </c>
      <c r="BZ91" s="55">
        <v>0</v>
      </c>
      <c r="CA91" s="55">
        <v>0</v>
      </c>
      <c r="CB91" s="55">
        <v>0</v>
      </c>
      <c r="CC91" s="55">
        <v>0</v>
      </c>
      <c r="CD91" s="55">
        <v>0</v>
      </c>
      <c r="CE91" s="55">
        <v>0</v>
      </c>
      <c r="CF91" s="55">
        <v>0</v>
      </c>
    </row>
    <row r="92" spans="1:84" s="44" customFormat="1" ht="50" customHeight="1" x14ac:dyDescent="0.35">
      <c r="A92" s="3" t="s">
        <v>22</v>
      </c>
      <c r="B92" s="30" t="s">
        <v>29</v>
      </c>
      <c r="C92" s="54" t="s">
        <v>44</v>
      </c>
      <c r="D92" s="55">
        <v>0</v>
      </c>
      <c r="E92" s="55">
        <v>0</v>
      </c>
      <c r="F92" s="55">
        <v>800</v>
      </c>
      <c r="G92" s="55">
        <v>800</v>
      </c>
      <c r="H92" s="55">
        <v>800</v>
      </c>
      <c r="I92" s="55">
        <v>800</v>
      </c>
      <c r="J92" s="65">
        <f t="shared" si="4"/>
        <v>400</v>
      </c>
      <c r="K92" s="65">
        <f t="shared" si="5"/>
        <v>400</v>
      </c>
      <c r="L92" s="55">
        <v>0</v>
      </c>
      <c r="M92" s="55">
        <v>0</v>
      </c>
      <c r="N92" s="55">
        <v>0</v>
      </c>
      <c r="O92" s="55">
        <v>0</v>
      </c>
      <c r="P92" s="55">
        <v>0</v>
      </c>
      <c r="Q92" s="55">
        <v>0</v>
      </c>
      <c r="R92" s="55">
        <v>0</v>
      </c>
      <c r="S92" s="55">
        <v>0</v>
      </c>
      <c r="T92" s="55">
        <v>0</v>
      </c>
      <c r="U92" s="55">
        <v>0</v>
      </c>
      <c r="V92" s="55">
        <v>0</v>
      </c>
      <c r="W92" s="55">
        <v>0</v>
      </c>
      <c r="X92" s="55">
        <v>0</v>
      </c>
      <c r="Y92" s="65">
        <v>0</v>
      </c>
      <c r="Z92" s="65">
        <v>0</v>
      </c>
      <c r="AA92" s="55">
        <v>0</v>
      </c>
      <c r="AB92" s="55">
        <v>0</v>
      </c>
      <c r="AC92" s="55">
        <v>0</v>
      </c>
      <c r="AD92" s="55">
        <v>0</v>
      </c>
      <c r="AE92" s="55">
        <v>0</v>
      </c>
      <c r="AF92" s="55">
        <v>0</v>
      </c>
      <c r="AG92" s="55">
        <v>0</v>
      </c>
      <c r="AH92" s="55">
        <v>0</v>
      </c>
      <c r="AI92" s="55">
        <v>0</v>
      </c>
      <c r="AJ92" s="55">
        <v>0</v>
      </c>
      <c r="AK92" s="55">
        <v>0</v>
      </c>
      <c r="AL92" s="55">
        <v>0</v>
      </c>
      <c r="AM92" s="55">
        <v>0</v>
      </c>
      <c r="AN92" s="55">
        <v>0</v>
      </c>
      <c r="AO92" s="55">
        <v>0</v>
      </c>
      <c r="AP92" s="55">
        <v>0</v>
      </c>
      <c r="AQ92" s="55">
        <v>0</v>
      </c>
      <c r="AR92" s="55">
        <v>0</v>
      </c>
      <c r="AS92" s="55">
        <v>0</v>
      </c>
      <c r="AT92" s="55">
        <v>0</v>
      </c>
      <c r="AU92" s="55">
        <v>0</v>
      </c>
      <c r="AV92" s="55">
        <v>0</v>
      </c>
      <c r="AW92" s="55">
        <v>0</v>
      </c>
      <c r="AX92" s="55">
        <v>0</v>
      </c>
      <c r="AY92" s="55">
        <v>0</v>
      </c>
      <c r="AZ92" s="55">
        <v>0</v>
      </c>
      <c r="BA92" s="55">
        <v>0</v>
      </c>
      <c r="BB92" s="55">
        <v>0</v>
      </c>
      <c r="BC92" s="55">
        <v>0</v>
      </c>
      <c r="BD92" s="55">
        <v>0</v>
      </c>
      <c r="BE92" s="55">
        <v>0</v>
      </c>
      <c r="BF92" s="55">
        <v>0</v>
      </c>
      <c r="BG92" s="55">
        <v>0</v>
      </c>
      <c r="BH92" s="55">
        <v>0</v>
      </c>
      <c r="BI92" s="55">
        <v>0</v>
      </c>
      <c r="BJ92" s="55">
        <v>0</v>
      </c>
      <c r="BK92" s="55">
        <v>0</v>
      </c>
      <c r="BL92" s="55">
        <v>0</v>
      </c>
      <c r="BM92" s="55">
        <v>0</v>
      </c>
      <c r="BN92" s="55">
        <v>0</v>
      </c>
      <c r="BO92" s="55">
        <v>0</v>
      </c>
      <c r="BP92" s="55">
        <v>0</v>
      </c>
      <c r="BQ92" s="55">
        <v>0</v>
      </c>
      <c r="BR92" s="55">
        <v>0</v>
      </c>
      <c r="BS92" s="55">
        <v>0</v>
      </c>
      <c r="BT92" s="55">
        <v>0</v>
      </c>
      <c r="BU92" s="55">
        <v>0</v>
      </c>
      <c r="BV92" s="55">
        <v>0</v>
      </c>
      <c r="BW92" s="55">
        <v>0</v>
      </c>
      <c r="BX92" s="55">
        <v>0</v>
      </c>
      <c r="BY92" s="55">
        <v>0</v>
      </c>
      <c r="BZ92" s="55">
        <v>0</v>
      </c>
      <c r="CA92" s="55">
        <v>0</v>
      </c>
      <c r="CB92" s="55">
        <v>0</v>
      </c>
      <c r="CC92" s="55">
        <v>0</v>
      </c>
      <c r="CD92" s="55">
        <v>0</v>
      </c>
      <c r="CE92" s="55">
        <v>0</v>
      </c>
      <c r="CF92" s="55">
        <v>0</v>
      </c>
    </row>
    <row r="93" spans="1:84" s="44" customFormat="1" ht="50" customHeight="1" x14ac:dyDescent="0.35">
      <c r="A93" s="2" t="s">
        <v>23</v>
      </c>
      <c r="B93" s="32" t="s">
        <v>30</v>
      </c>
      <c r="C93" s="52" t="s">
        <v>44</v>
      </c>
      <c r="D93" s="57">
        <v>0</v>
      </c>
      <c r="E93" s="57">
        <v>0</v>
      </c>
      <c r="F93" s="57">
        <v>0</v>
      </c>
      <c r="G93" s="57">
        <v>0</v>
      </c>
      <c r="H93" s="57">
        <v>0</v>
      </c>
      <c r="I93" s="57">
        <f>J93/2</f>
        <v>1500</v>
      </c>
      <c r="J93" s="56">
        <v>3000</v>
      </c>
      <c r="K93" s="56">
        <v>3000</v>
      </c>
      <c r="L93" s="57">
        <v>3000</v>
      </c>
      <c r="M93" s="57">
        <v>3000</v>
      </c>
      <c r="N93" s="57">
        <v>3000</v>
      </c>
      <c r="O93" s="57">
        <v>3000</v>
      </c>
      <c r="P93" s="57">
        <v>3000</v>
      </c>
      <c r="Q93" s="57">
        <v>3000</v>
      </c>
      <c r="R93" s="57">
        <v>3000</v>
      </c>
      <c r="S93" s="57">
        <v>3000</v>
      </c>
      <c r="T93" s="57">
        <v>3000</v>
      </c>
      <c r="U93" s="57">
        <v>3000</v>
      </c>
      <c r="V93" s="57">
        <v>3000</v>
      </c>
      <c r="W93" s="57">
        <v>3000</v>
      </c>
      <c r="X93" s="57">
        <v>3000</v>
      </c>
      <c r="Y93" s="55">
        <f>X93/2</f>
        <v>1500</v>
      </c>
      <c r="Z93" s="55">
        <f>Y93</f>
        <v>1500</v>
      </c>
      <c r="AA93" s="57">
        <v>0</v>
      </c>
      <c r="AB93" s="57">
        <v>0</v>
      </c>
      <c r="AC93" s="57">
        <v>0</v>
      </c>
      <c r="AD93" s="57">
        <v>0</v>
      </c>
      <c r="AE93" s="57">
        <v>0</v>
      </c>
      <c r="AF93" s="57">
        <v>0</v>
      </c>
      <c r="AG93" s="57">
        <v>0</v>
      </c>
      <c r="AH93" s="57">
        <v>0</v>
      </c>
      <c r="AI93" s="57">
        <v>0</v>
      </c>
      <c r="AJ93" s="57">
        <v>0</v>
      </c>
      <c r="AK93" s="57">
        <v>0</v>
      </c>
      <c r="AL93" s="57">
        <v>0</v>
      </c>
      <c r="AM93" s="57">
        <v>0</v>
      </c>
      <c r="AN93" s="57">
        <v>0</v>
      </c>
      <c r="AO93" s="57">
        <v>0</v>
      </c>
      <c r="AP93" s="57">
        <v>0</v>
      </c>
      <c r="AQ93" s="57">
        <v>0</v>
      </c>
      <c r="AR93" s="57">
        <v>0</v>
      </c>
      <c r="AS93" s="57">
        <v>0</v>
      </c>
      <c r="AT93" s="57">
        <v>0</v>
      </c>
      <c r="AU93" s="57">
        <v>0</v>
      </c>
      <c r="AV93" s="57">
        <v>0</v>
      </c>
      <c r="AW93" s="57">
        <v>0</v>
      </c>
      <c r="AX93" s="57">
        <v>0</v>
      </c>
      <c r="AY93" s="57">
        <v>0</v>
      </c>
      <c r="AZ93" s="57">
        <v>0</v>
      </c>
      <c r="BA93" s="57">
        <v>0</v>
      </c>
      <c r="BB93" s="57">
        <v>0</v>
      </c>
      <c r="BC93" s="57">
        <v>0</v>
      </c>
      <c r="BD93" s="57">
        <v>0</v>
      </c>
      <c r="BE93" s="57">
        <v>0</v>
      </c>
      <c r="BF93" s="57">
        <v>0</v>
      </c>
      <c r="BG93" s="57">
        <v>0</v>
      </c>
      <c r="BH93" s="57">
        <v>0</v>
      </c>
      <c r="BI93" s="57">
        <v>0</v>
      </c>
      <c r="BJ93" s="57">
        <v>0</v>
      </c>
      <c r="BK93" s="57">
        <v>0</v>
      </c>
      <c r="BL93" s="57">
        <v>0</v>
      </c>
      <c r="BM93" s="57">
        <v>0</v>
      </c>
      <c r="BN93" s="57">
        <v>0</v>
      </c>
      <c r="BO93" s="57">
        <v>0</v>
      </c>
      <c r="BP93" s="57">
        <v>0</v>
      </c>
      <c r="BQ93" s="57">
        <v>0</v>
      </c>
      <c r="BR93" s="57">
        <v>0</v>
      </c>
      <c r="BS93" s="57">
        <v>0</v>
      </c>
      <c r="BT93" s="57">
        <v>0</v>
      </c>
      <c r="BU93" s="57">
        <v>0</v>
      </c>
      <c r="BV93" s="57">
        <v>0</v>
      </c>
      <c r="BW93" s="57">
        <v>0</v>
      </c>
      <c r="BX93" s="57">
        <v>0</v>
      </c>
      <c r="BY93" s="57">
        <v>0</v>
      </c>
      <c r="BZ93" s="57">
        <v>0</v>
      </c>
      <c r="CA93" s="57">
        <v>0</v>
      </c>
      <c r="CB93" s="57">
        <v>0</v>
      </c>
      <c r="CC93" s="57">
        <v>0</v>
      </c>
      <c r="CD93" s="57">
        <v>0</v>
      </c>
      <c r="CE93" s="57">
        <v>0</v>
      </c>
      <c r="CF93" s="57">
        <v>0</v>
      </c>
    </row>
    <row r="94" spans="1:84" s="44" customFormat="1" ht="50" customHeight="1" x14ac:dyDescent="0.35">
      <c r="A94" s="3" t="s">
        <v>23</v>
      </c>
      <c r="B94" s="30" t="s">
        <v>31</v>
      </c>
      <c r="C94" s="54" t="s">
        <v>44</v>
      </c>
      <c r="D94" s="56">
        <v>0</v>
      </c>
      <c r="E94" s="56">
        <v>0</v>
      </c>
      <c r="F94" s="56">
        <v>0</v>
      </c>
      <c r="G94" s="56">
        <v>0</v>
      </c>
      <c r="H94" s="56">
        <v>0</v>
      </c>
      <c r="I94" s="56">
        <f>J94/2</f>
        <v>2000</v>
      </c>
      <c r="J94" s="56">
        <v>4000</v>
      </c>
      <c r="K94" s="56">
        <v>4000</v>
      </c>
      <c r="L94" s="56">
        <v>4000</v>
      </c>
      <c r="M94" s="56">
        <v>4000</v>
      </c>
      <c r="N94" s="56">
        <v>4000</v>
      </c>
      <c r="O94" s="56">
        <v>4000</v>
      </c>
      <c r="P94" s="56">
        <v>4000</v>
      </c>
      <c r="Q94" s="56">
        <v>4000</v>
      </c>
      <c r="R94" s="56">
        <v>4000</v>
      </c>
      <c r="S94" s="56">
        <v>4000</v>
      </c>
      <c r="T94" s="56">
        <v>4000</v>
      </c>
      <c r="U94" s="56">
        <v>4000</v>
      </c>
      <c r="V94" s="56">
        <v>4000</v>
      </c>
      <c r="W94" s="56">
        <v>4000</v>
      </c>
      <c r="X94" s="56">
        <v>4000</v>
      </c>
      <c r="Y94" s="55">
        <f>X94/2</f>
        <v>2000</v>
      </c>
      <c r="Z94" s="55">
        <f>Y94</f>
        <v>2000</v>
      </c>
      <c r="AA94" s="56">
        <v>0</v>
      </c>
      <c r="AB94" s="56">
        <v>0</v>
      </c>
      <c r="AC94" s="56">
        <v>0</v>
      </c>
      <c r="AD94" s="56">
        <v>0</v>
      </c>
      <c r="AE94" s="56">
        <v>0</v>
      </c>
      <c r="AF94" s="56">
        <v>0</v>
      </c>
      <c r="AG94" s="56">
        <v>0</v>
      </c>
      <c r="AH94" s="56">
        <v>0</v>
      </c>
      <c r="AI94" s="56">
        <v>0</v>
      </c>
      <c r="AJ94" s="56">
        <v>0</v>
      </c>
      <c r="AK94" s="56">
        <v>0</v>
      </c>
      <c r="AL94" s="56">
        <v>0</v>
      </c>
      <c r="AM94" s="56">
        <v>0</v>
      </c>
      <c r="AN94" s="56">
        <v>0</v>
      </c>
      <c r="AO94" s="56">
        <v>0</v>
      </c>
      <c r="AP94" s="56">
        <v>0</v>
      </c>
      <c r="AQ94" s="56">
        <v>0</v>
      </c>
      <c r="AR94" s="56">
        <v>0</v>
      </c>
      <c r="AS94" s="56">
        <v>0</v>
      </c>
      <c r="AT94" s="56">
        <v>0</v>
      </c>
      <c r="AU94" s="56">
        <v>0</v>
      </c>
      <c r="AV94" s="56">
        <v>0</v>
      </c>
      <c r="AW94" s="56">
        <v>0</v>
      </c>
      <c r="AX94" s="56">
        <v>0</v>
      </c>
      <c r="AY94" s="56">
        <v>0</v>
      </c>
      <c r="AZ94" s="56">
        <v>0</v>
      </c>
      <c r="BA94" s="56">
        <v>0</v>
      </c>
      <c r="BB94" s="56">
        <v>0</v>
      </c>
      <c r="BC94" s="56">
        <v>0</v>
      </c>
      <c r="BD94" s="56">
        <v>0</v>
      </c>
      <c r="BE94" s="56">
        <v>0</v>
      </c>
      <c r="BF94" s="56">
        <v>0</v>
      </c>
      <c r="BG94" s="56">
        <v>0</v>
      </c>
      <c r="BH94" s="56">
        <v>0</v>
      </c>
      <c r="BI94" s="56">
        <v>0</v>
      </c>
      <c r="BJ94" s="56">
        <v>0</v>
      </c>
      <c r="BK94" s="56">
        <v>0</v>
      </c>
      <c r="BL94" s="56">
        <v>0</v>
      </c>
      <c r="BM94" s="56">
        <v>0</v>
      </c>
      <c r="BN94" s="56">
        <v>0</v>
      </c>
      <c r="BO94" s="56">
        <v>0</v>
      </c>
      <c r="BP94" s="56">
        <v>0</v>
      </c>
      <c r="BQ94" s="56">
        <v>0</v>
      </c>
      <c r="BR94" s="56">
        <v>0</v>
      </c>
      <c r="BS94" s="56">
        <v>0</v>
      </c>
      <c r="BT94" s="56">
        <v>0</v>
      </c>
      <c r="BU94" s="56">
        <v>0</v>
      </c>
      <c r="BV94" s="56">
        <v>0</v>
      </c>
      <c r="BW94" s="56">
        <v>0</v>
      </c>
      <c r="BX94" s="56">
        <v>0</v>
      </c>
      <c r="BY94" s="56">
        <v>0</v>
      </c>
      <c r="BZ94" s="56">
        <v>0</v>
      </c>
      <c r="CA94" s="56">
        <v>0</v>
      </c>
      <c r="CB94" s="56">
        <v>0</v>
      </c>
      <c r="CC94" s="56">
        <v>0</v>
      </c>
      <c r="CD94" s="56">
        <v>0</v>
      </c>
      <c r="CE94" s="56">
        <v>0</v>
      </c>
      <c r="CF94" s="56">
        <v>0</v>
      </c>
    </row>
    <row r="95" spans="1:84" s="44" customFormat="1" ht="50" customHeight="1" x14ac:dyDescent="0.35">
      <c r="A95" s="3" t="s">
        <v>23</v>
      </c>
      <c r="B95" s="30" t="s">
        <v>32</v>
      </c>
      <c r="C95" s="54" t="s">
        <v>44</v>
      </c>
      <c r="D95" s="56">
        <v>0</v>
      </c>
      <c r="E95" s="56">
        <v>0</v>
      </c>
      <c r="F95" s="56">
        <v>0</v>
      </c>
      <c r="G95" s="56">
        <v>0</v>
      </c>
      <c r="H95" s="56">
        <v>0</v>
      </c>
      <c r="I95" s="56">
        <f>J95/2</f>
        <v>1000</v>
      </c>
      <c r="J95" s="56">
        <v>2000</v>
      </c>
      <c r="K95" s="56">
        <v>2000</v>
      </c>
      <c r="L95" s="56">
        <v>2000</v>
      </c>
      <c r="M95" s="56">
        <v>2000</v>
      </c>
      <c r="N95" s="56">
        <v>2000</v>
      </c>
      <c r="O95" s="56">
        <v>2000</v>
      </c>
      <c r="P95" s="56">
        <v>2000</v>
      </c>
      <c r="Q95" s="56">
        <v>2000</v>
      </c>
      <c r="R95" s="56">
        <v>2000</v>
      </c>
      <c r="S95" s="56">
        <v>2000</v>
      </c>
      <c r="T95" s="56">
        <v>2000</v>
      </c>
      <c r="U95" s="56">
        <v>2000</v>
      </c>
      <c r="V95" s="56">
        <v>2000</v>
      </c>
      <c r="W95" s="56">
        <v>2000</v>
      </c>
      <c r="X95" s="56">
        <v>2000</v>
      </c>
      <c r="Y95" s="55">
        <f>X95/2</f>
        <v>1000</v>
      </c>
      <c r="Z95" s="55">
        <f>Y95</f>
        <v>1000</v>
      </c>
      <c r="AA95" s="56">
        <v>0</v>
      </c>
      <c r="AB95" s="56">
        <v>0</v>
      </c>
      <c r="AC95" s="56">
        <v>0</v>
      </c>
      <c r="AD95" s="56">
        <v>0</v>
      </c>
      <c r="AE95" s="56">
        <v>0</v>
      </c>
      <c r="AF95" s="56">
        <v>0</v>
      </c>
      <c r="AG95" s="56">
        <v>0</v>
      </c>
      <c r="AH95" s="56">
        <v>0</v>
      </c>
      <c r="AI95" s="56">
        <v>0</v>
      </c>
      <c r="AJ95" s="56">
        <v>0</v>
      </c>
      <c r="AK95" s="56">
        <v>0</v>
      </c>
      <c r="AL95" s="56">
        <v>0</v>
      </c>
      <c r="AM95" s="56">
        <v>0</v>
      </c>
      <c r="AN95" s="56">
        <v>0</v>
      </c>
      <c r="AO95" s="56">
        <v>0</v>
      </c>
      <c r="AP95" s="56">
        <v>0</v>
      </c>
      <c r="AQ95" s="56">
        <v>0</v>
      </c>
      <c r="AR95" s="56">
        <v>0</v>
      </c>
      <c r="AS95" s="56">
        <v>0</v>
      </c>
      <c r="AT95" s="56">
        <v>0</v>
      </c>
      <c r="AU95" s="56">
        <v>0</v>
      </c>
      <c r="AV95" s="56">
        <v>0</v>
      </c>
      <c r="AW95" s="56">
        <v>0</v>
      </c>
      <c r="AX95" s="56">
        <v>0</v>
      </c>
      <c r="AY95" s="56">
        <v>0</v>
      </c>
      <c r="AZ95" s="56">
        <v>0</v>
      </c>
      <c r="BA95" s="56">
        <v>0</v>
      </c>
      <c r="BB95" s="56">
        <v>0</v>
      </c>
      <c r="BC95" s="56">
        <v>0</v>
      </c>
      <c r="BD95" s="56">
        <v>0</v>
      </c>
      <c r="BE95" s="56">
        <v>0</v>
      </c>
      <c r="BF95" s="56">
        <v>0</v>
      </c>
      <c r="BG95" s="56">
        <v>0</v>
      </c>
      <c r="BH95" s="56">
        <v>0</v>
      </c>
      <c r="BI95" s="56">
        <v>0</v>
      </c>
      <c r="BJ95" s="56">
        <v>0</v>
      </c>
      <c r="BK95" s="56">
        <v>0</v>
      </c>
      <c r="BL95" s="56">
        <v>0</v>
      </c>
      <c r="BM95" s="56">
        <v>0</v>
      </c>
      <c r="BN95" s="56">
        <v>0</v>
      </c>
      <c r="BO95" s="56">
        <v>0</v>
      </c>
      <c r="BP95" s="56">
        <v>0</v>
      </c>
      <c r="BQ95" s="56">
        <v>0</v>
      </c>
      <c r="BR95" s="56">
        <v>0</v>
      </c>
      <c r="BS95" s="56">
        <v>0</v>
      </c>
      <c r="BT95" s="56">
        <v>0</v>
      </c>
      <c r="BU95" s="56">
        <v>0</v>
      </c>
      <c r="BV95" s="56">
        <v>0</v>
      </c>
      <c r="BW95" s="56">
        <v>0</v>
      </c>
      <c r="BX95" s="56">
        <v>0</v>
      </c>
      <c r="BY95" s="56">
        <v>0</v>
      </c>
      <c r="BZ95" s="56">
        <v>0</v>
      </c>
      <c r="CA95" s="56">
        <v>0</v>
      </c>
      <c r="CB95" s="56">
        <v>0</v>
      </c>
      <c r="CC95" s="56">
        <v>0</v>
      </c>
      <c r="CD95" s="56">
        <v>0</v>
      </c>
      <c r="CE95" s="56">
        <v>0</v>
      </c>
      <c r="CF95" s="56">
        <v>0</v>
      </c>
    </row>
    <row r="96" spans="1:84" s="44" customFormat="1" ht="50" customHeight="1" x14ac:dyDescent="0.35">
      <c r="A96" s="3" t="s">
        <v>23</v>
      </c>
      <c r="B96" s="30" t="s">
        <v>33</v>
      </c>
      <c r="C96" s="54" t="s">
        <v>44</v>
      </c>
      <c r="D96" s="56">
        <v>0</v>
      </c>
      <c r="E96" s="56">
        <v>0</v>
      </c>
      <c r="F96" s="56">
        <v>0</v>
      </c>
      <c r="G96" s="56">
        <v>0</v>
      </c>
      <c r="H96" s="56">
        <v>0</v>
      </c>
      <c r="I96" s="56">
        <f>J96/2</f>
        <v>500</v>
      </c>
      <c r="J96" s="56">
        <v>1000</v>
      </c>
      <c r="K96" s="56">
        <v>1000</v>
      </c>
      <c r="L96" s="56">
        <v>1000</v>
      </c>
      <c r="M96" s="56">
        <v>1000</v>
      </c>
      <c r="N96" s="56">
        <v>1000</v>
      </c>
      <c r="O96" s="56">
        <v>1000</v>
      </c>
      <c r="P96" s="56">
        <v>1000</v>
      </c>
      <c r="Q96" s="56">
        <v>1000</v>
      </c>
      <c r="R96" s="56">
        <v>1000</v>
      </c>
      <c r="S96" s="56">
        <v>1000</v>
      </c>
      <c r="T96" s="56">
        <v>1000</v>
      </c>
      <c r="U96" s="56">
        <v>1000</v>
      </c>
      <c r="V96" s="56">
        <v>1000</v>
      </c>
      <c r="W96" s="56">
        <v>1000</v>
      </c>
      <c r="X96" s="56">
        <v>1000</v>
      </c>
      <c r="Y96" s="55">
        <f>X96/2</f>
        <v>500</v>
      </c>
      <c r="Z96" s="55">
        <f>Y96</f>
        <v>500</v>
      </c>
      <c r="AA96" s="56">
        <v>0</v>
      </c>
      <c r="AB96" s="56">
        <v>0</v>
      </c>
      <c r="AC96" s="56">
        <v>0</v>
      </c>
      <c r="AD96" s="56">
        <v>0</v>
      </c>
      <c r="AE96" s="56">
        <v>0</v>
      </c>
      <c r="AF96" s="56">
        <v>0</v>
      </c>
      <c r="AG96" s="56">
        <v>0</v>
      </c>
      <c r="AH96" s="56">
        <v>0</v>
      </c>
      <c r="AI96" s="56">
        <v>0</v>
      </c>
      <c r="AJ96" s="56">
        <v>0</v>
      </c>
      <c r="AK96" s="56">
        <v>0</v>
      </c>
      <c r="AL96" s="56">
        <v>0</v>
      </c>
      <c r="AM96" s="56">
        <v>0</v>
      </c>
      <c r="AN96" s="56">
        <v>0</v>
      </c>
      <c r="AO96" s="56">
        <v>0</v>
      </c>
      <c r="AP96" s="56">
        <v>0</v>
      </c>
      <c r="AQ96" s="56">
        <v>0</v>
      </c>
      <c r="AR96" s="56">
        <v>0</v>
      </c>
      <c r="AS96" s="56">
        <v>0</v>
      </c>
      <c r="AT96" s="56">
        <v>0</v>
      </c>
      <c r="AU96" s="56">
        <v>0</v>
      </c>
      <c r="AV96" s="56">
        <v>0</v>
      </c>
      <c r="AW96" s="56">
        <v>0</v>
      </c>
      <c r="AX96" s="56">
        <v>0</v>
      </c>
      <c r="AY96" s="56">
        <v>0</v>
      </c>
      <c r="AZ96" s="56">
        <v>0</v>
      </c>
      <c r="BA96" s="56">
        <v>0</v>
      </c>
      <c r="BB96" s="56">
        <v>0</v>
      </c>
      <c r="BC96" s="56">
        <v>0</v>
      </c>
      <c r="BD96" s="56">
        <v>0</v>
      </c>
      <c r="BE96" s="56">
        <v>0</v>
      </c>
      <c r="BF96" s="56">
        <v>0</v>
      </c>
      <c r="BG96" s="56">
        <v>0</v>
      </c>
      <c r="BH96" s="56">
        <v>0</v>
      </c>
      <c r="BI96" s="56">
        <v>0</v>
      </c>
      <c r="BJ96" s="56">
        <v>0</v>
      </c>
      <c r="BK96" s="56">
        <v>0</v>
      </c>
      <c r="BL96" s="56">
        <v>0</v>
      </c>
      <c r="BM96" s="56">
        <v>0</v>
      </c>
      <c r="BN96" s="56">
        <v>0</v>
      </c>
      <c r="BO96" s="56">
        <v>0</v>
      </c>
      <c r="BP96" s="56">
        <v>0</v>
      </c>
      <c r="BQ96" s="56">
        <v>0</v>
      </c>
      <c r="BR96" s="56">
        <v>0</v>
      </c>
      <c r="BS96" s="56">
        <v>0</v>
      </c>
      <c r="BT96" s="56">
        <v>0</v>
      </c>
      <c r="BU96" s="56">
        <v>0</v>
      </c>
      <c r="BV96" s="56">
        <v>0</v>
      </c>
      <c r="BW96" s="56">
        <v>0</v>
      </c>
      <c r="BX96" s="56">
        <v>0</v>
      </c>
      <c r="BY96" s="56">
        <v>0</v>
      </c>
      <c r="BZ96" s="56">
        <v>0</v>
      </c>
      <c r="CA96" s="56">
        <v>0</v>
      </c>
      <c r="CB96" s="56">
        <v>0</v>
      </c>
      <c r="CC96" s="56">
        <v>0</v>
      </c>
      <c r="CD96" s="56">
        <v>0</v>
      </c>
      <c r="CE96" s="56">
        <v>0</v>
      </c>
      <c r="CF96" s="56">
        <v>0</v>
      </c>
    </row>
    <row r="97" spans="1:84" s="44" customFormat="1" ht="50" customHeight="1" x14ac:dyDescent="0.35">
      <c r="A97" s="4" t="s">
        <v>23</v>
      </c>
      <c r="B97" s="31" t="s">
        <v>34</v>
      </c>
      <c r="C97" s="58" t="s">
        <v>44</v>
      </c>
      <c r="D97" s="59">
        <v>0</v>
      </c>
      <c r="E97" s="59">
        <v>0</v>
      </c>
      <c r="F97" s="59">
        <v>0</v>
      </c>
      <c r="G97" s="59">
        <v>0</v>
      </c>
      <c r="H97" s="59">
        <v>0</v>
      </c>
      <c r="I97" s="59">
        <f>J97/2</f>
        <v>3000</v>
      </c>
      <c r="J97" s="59">
        <v>6000</v>
      </c>
      <c r="K97" s="59">
        <v>6000</v>
      </c>
      <c r="L97" s="59">
        <v>6000</v>
      </c>
      <c r="M97" s="59">
        <v>6000</v>
      </c>
      <c r="N97" s="59">
        <v>6000</v>
      </c>
      <c r="O97" s="59">
        <v>6000</v>
      </c>
      <c r="P97" s="59">
        <v>6000</v>
      </c>
      <c r="Q97" s="59">
        <v>6000</v>
      </c>
      <c r="R97" s="59">
        <v>6000</v>
      </c>
      <c r="S97" s="59">
        <v>6000</v>
      </c>
      <c r="T97" s="59">
        <v>6000</v>
      </c>
      <c r="U97" s="59">
        <v>6000</v>
      </c>
      <c r="V97" s="59">
        <v>6000</v>
      </c>
      <c r="W97" s="59">
        <v>6000</v>
      </c>
      <c r="X97" s="59">
        <v>6000</v>
      </c>
      <c r="Y97" s="65">
        <f>X97/2</f>
        <v>3000</v>
      </c>
      <c r="Z97" s="65">
        <f>Y97</f>
        <v>3000</v>
      </c>
      <c r="AA97" s="59">
        <v>0</v>
      </c>
      <c r="AB97" s="59">
        <v>0</v>
      </c>
      <c r="AC97" s="59">
        <v>0</v>
      </c>
      <c r="AD97" s="59">
        <v>0</v>
      </c>
      <c r="AE97" s="59">
        <v>0</v>
      </c>
      <c r="AF97" s="59">
        <v>0</v>
      </c>
      <c r="AG97" s="59">
        <v>0</v>
      </c>
      <c r="AH97" s="59">
        <v>0</v>
      </c>
      <c r="AI97" s="59">
        <v>0</v>
      </c>
      <c r="AJ97" s="59">
        <v>0</v>
      </c>
      <c r="AK97" s="59">
        <v>0</v>
      </c>
      <c r="AL97" s="59">
        <v>0</v>
      </c>
      <c r="AM97" s="59">
        <v>0</v>
      </c>
      <c r="AN97" s="59">
        <v>0</v>
      </c>
      <c r="AO97" s="59">
        <v>0</v>
      </c>
      <c r="AP97" s="59">
        <v>0</v>
      </c>
      <c r="AQ97" s="59">
        <v>0</v>
      </c>
      <c r="AR97" s="59">
        <v>0</v>
      </c>
      <c r="AS97" s="59">
        <v>0</v>
      </c>
      <c r="AT97" s="59">
        <v>0</v>
      </c>
      <c r="AU97" s="59">
        <v>0</v>
      </c>
      <c r="AV97" s="59">
        <v>0</v>
      </c>
      <c r="AW97" s="59">
        <v>0</v>
      </c>
      <c r="AX97" s="59">
        <v>0</v>
      </c>
      <c r="AY97" s="59">
        <v>0</v>
      </c>
      <c r="AZ97" s="59">
        <v>0</v>
      </c>
      <c r="BA97" s="59">
        <v>0</v>
      </c>
      <c r="BB97" s="59">
        <v>0</v>
      </c>
      <c r="BC97" s="59">
        <v>0</v>
      </c>
      <c r="BD97" s="59">
        <v>0</v>
      </c>
      <c r="BE97" s="59">
        <v>0</v>
      </c>
      <c r="BF97" s="59">
        <v>0</v>
      </c>
      <c r="BG97" s="59">
        <v>0</v>
      </c>
      <c r="BH97" s="59">
        <v>0</v>
      </c>
      <c r="BI97" s="59">
        <v>0</v>
      </c>
      <c r="BJ97" s="59">
        <v>0</v>
      </c>
      <c r="BK97" s="59">
        <v>0</v>
      </c>
      <c r="BL97" s="59">
        <v>0</v>
      </c>
      <c r="BM97" s="59">
        <v>0</v>
      </c>
      <c r="BN97" s="59">
        <v>0</v>
      </c>
      <c r="BO97" s="59">
        <v>0</v>
      </c>
      <c r="BP97" s="59">
        <v>0</v>
      </c>
      <c r="BQ97" s="59">
        <v>0</v>
      </c>
      <c r="BR97" s="59">
        <v>0</v>
      </c>
      <c r="BS97" s="59">
        <v>0</v>
      </c>
      <c r="BT97" s="59">
        <v>0</v>
      </c>
      <c r="BU97" s="59">
        <v>0</v>
      </c>
      <c r="BV97" s="59">
        <v>0</v>
      </c>
      <c r="BW97" s="59">
        <v>0</v>
      </c>
      <c r="BX97" s="59">
        <v>0</v>
      </c>
      <c r="BY97" s="59">
        <v>0</v>
      </c>
      <c r="BZ97" s="59">
        <v>0</v>
      </c>
      <c r="CA97" s="59">
        <v>0</v>
      </c>
      <c r="CB97" s="59">
        <v>0</v>
      </c>
      <c r="CC97" s="59">
        <v>0</v>
      </c>
      <c r="CD97" s="59">
        <v>0</v>
      </c>
      <c r="CE97" s="59">
        <v>0</v>
      </c>
      <c r="CF97" s="59">
        <v>0</v>
      </c>
    </row>
    <row r="98" spans="1:84" s="44" customFormat="1" ht="50" customHeight="1" x14ac:dyDescent="0.35">
      <c r="A98" s="3" t="s">
        <v>24</v>
      </c>
      <c r="B98" s="30" t="s">
        <v>35</v>
      </c>
      <c r="C98" s="54" t="s">
        <v>44</v>
      </c>
      <c r="D98" s="56">
        <v>0</v>
      </c>
      <c r="E98" s="56">
        <v>0</v>
      </c>
      <c r="F98" s="56">
        <v>0</v>
      </c>
      <c r="G98" s="56">
        <v>0</v>
      </c>
      <c r="H98" s="56">
        <v>0</v>
      </c>
      <c r="I98" s="56">
        <v>0</v>
      </c>
      <c r="J98" s="56">
        <v>0</v>
      </c>
      <c r="K98" s="56">
        <v>0</v>
      </c>
      <c r="L98" s="56">
        <v>0</v>
      </c>
      <c r="M98" s="56">
        <v>0</v>
      </c>
      <c r="N98" s="56">
        <v>0</v>
      </c>
      <c r="O98" s="56">
        <v>0</v>
      </c>
      <c r="P98" s="56">
        <v>0</v>
      </c>
      <c r="Q98" s="56">
        <v>0</v>
      </c>
      <c r="R98" s="56">
        <v>0</v>
      </c>
      <c r="S98" s="56">
        <v>0</v>
      </c>
      <c r="T98" s="56">
        <v>0</v>
      </c>
      <c r="U98" s="56">
        <v>0</v>
      </c>
      <c r="V98" s="56">
        <v>0</v>
      </c>
      <c r="W98" s="56">
        <v>0</v>
      </c>
      <c r="X98" s="56">
        <f>Y98/2</f>
        <v>1000</v>
      </c>
      <c r="Y98" s="56">
        <v>2000</v>
      </c>
      <c r="Z98" s="56">
        <v>2000</v>
      </c>
      <c r="AA98" s="56">
        <v>2000</v>
      </c>
      <c r="AB98" s="56">
        <v>2000</v>
      </c>
      <c r="AC98" s="56">
        <v>2000</v>
      </c>
      <c r="AD98" s="56">
        <v>2000</v>
      </c>
      <c r="AE98" s="56">
        <v>2000</v>
      </c>
      <c r="AF98" s="56">
        <v>2000</v>
      </c>
      <c r="AG98" s="56">
        <v>2000</v>
      </c>
      <c r="AH98" s="56">
        <v>2000</v>
      </c>
      <c r="AI98" s="56">
        <v>2000</v>
      </c>
      <c r="AJ98" s="56">
        <v>2000</v>
      </c>
      <c r="AK98" s="56">
        <v>2000</v>
      </c>
      <c r="AL98" s="56">
        <v>2000</v>
      </c>
      <c r="AM98" s="56">
        <v>2000</v>
      </c>
      <c r="AN98" s="56">
        <v>2000</v>
      </c>
      <c r="AO98" s="56">
        <v>2000</v>
      </c>
      <c r="AP98" s="56">
        <v>2000</v>
      </c>
      <c r="AQ98" s="56">
        <v>2000</v>
      </c>
      <c r="AR98" s="56">
        <v>2000</v>
      </c>
      <c r="AS98" s="56">
        <v>2000</v>
      </c>
      <c r="AT98" s="56">
        <v>2000</v>
      </c>
      <c r="AU98" s="56">
        <v>2000</v>
      </c>
      <c r="AV98" s="56">
        <v>2000</v>
      </c>
      <c r="AW98" s="56">
        <v>2000</v>
      </c>
      <c r="AX98" s="56">
        <v>2000</v>
      </c>
      <c r="AY98" s="56">
        <v>2000</v>
      </c>
      <c r="AZ98" s="56">
        <v>2000</v>
      </c>
      <c r="BA98" s="56">
        <v>2000</v>
      </c>
      <c r="BB98" s="56">
        <v>2000</v>
      </c>
      <c r="BC98" s="56">
        <v>2000</v>
      </c>
      <c r="BD98" s="56">
        <v>2000</v>
      </c>
      <c r="BE98" s="56">
        <v>2000</v>
      </c>
      <c r="BF98" s="56">
        <v>2000</v>
      </c>
      <c r="BG98" s="56">
        <v>2000</v>
      </c>
      <c r="BH98" s="56">
        <v>2000</v>
      </c>
      <c r="BI98" s="56">
        <v>2000</v>
      </c>
      <c r="BJ98" s="56">
        <v>2000</v>
      </c>
      <c r="BK98" s="56">
        <v>2000</v>
      </c>
      <c r="BL98" s="56">
        <v>2000</v>
      </c>
      <c r="BM98" s="56">
        <v>2000</v>
      </c>
      <c r="BN98" s="56">
        <v>2000</v>
      </c>
      <c r="BO98" s="56">
        <v>2000</v>
      </c>
      <c r="BP98" s="56">
        <v>2000</v>
      </c>
      <c r="BQ98" s="56">
        <v>2000</v>
      </c>
      <c r="BR98" s="56">
        <v>2000</v>
      </c>
      <c r="BS98" s="56">
        <v>2000</v>
      </c>
      <c r="BT98" s="56">
        <v>2000</v>
      </c>
      <c r="BU98" s="56">
        <v>2000</v>
      </c>
      <c r="BV98" s="56">
        <v>2000</v>
      </c>
      <c r="BW98" s="56">
        <v>2000</v>
      </c>
      <c r="BX98" s="56">
        <v>2000</v>
      </c>
      <c r="BY98" s="56">
        <v>2000</v>
      </c>
      <c r="BZ98" s="56">
        <v>2000</v>
      </c>
      <c r="CA98" s="56">
        <v>2000</v>
      </c>
      <c r="CB98" s="56">
        <v>2000</v>
      </c>
      <c r="CC98" s="56">
        <v>2000</v>
      </c>
      <c r="CD98" s="56">
        <v>2000</v>
      </c>
      <c r="CE98" s="56">
        <v>2000</v>
      </c>
      <c r="CF98" s="56">
        <v>2000</v>
      </c>
    </row>
    <row r="99" spans="1:84" s="44" customFormat="1" ht="50" customHeight="1" x14ac:dyDescent="0.35">
      <c r="A99" s="3" t="s">
        <v>24</v>
      </c>
      <c r="B99" s="30" t="s">
        <v>26</v>
      </c>
      <c r="C99" s="54" t="s">
        <v>47</v>
      </c>
      <c r="D99" s="56">
        <v>0</v>
      </c>
      <c r="E99" s="56">
        <v>0</v>
      </c>
      <c r="F99" s="56">
        <v>0</v>
      </c>
      <c r="G99" s="56">
        <v>0</v>
      </c>
      <c r="H99" s="56">
        <v>0</v>
      </c>
      <c r="I99" s="56">
        <v>0</v>
      </c>
      <c r="J99" s="56">
        <v>0</v>
      </c>
      <c r="K99" s="56">
        <v>0</v>
      </c>
      <c r="L99" s="56">
        <v>0</v>
      </c>
      <c r="M99" s="56">
        <v>0</v>
      </c>
      <c r="N99" s="56">
        <v>0</v>
      </c>
      <c r="O99" s="56">
        <v>0</v>
      </c>
      <c r="P99" s="56">
        <v>0</v>
      </c>
      <c r="Q99" s="56">
        <v>0</v>
      </c>
      <c r="R99" s="56">
        <v>0</v>
      </c>
      <c r="S99" s="56">
        <v>0</v>
      </c>
      <c r="T99" s="56">
        <v>0</v>
      </c>
      <c r="U99" s="56">
        <v>0</v>
      </c>
      <c r="V99" s="56">
        <v>0</v>
      </c>
      <c r="W99" s="56">
        <v>0</v>
      </c>
      <c r="X99" s="56">
        <f>Y99/2</f>
        <v>2000</v>
      </c>
      <c r="Y99" s="56">
        <v>4000</v>
      </c>
      <c r="Z99" s="56">
        <v>4000</v>
      </c>
      <c r="AA99" s="56">
        <v>4000</v>
      </c>
      <c r="AB99" s="56">
        <v>4000</v>
      </c>
      <c r="AC99" s="56">
        <v>4000</v>
      </c>
      <c r="AD99" s="56">
        <v>4000</v>
      </c>
      <c r="AE99" s="56">
        <v>4000</v>
      </c>
      <c r="AF99" s="56">
        <v>4000</v>
      </c>
      <c r="AG99" s="56">
        <v>4000</v>
      </c>
      <c r="AH99" s="56">
        <v>4000</v>
      </c>
      <c r="AI99" s="56">
        <v>4000</v>
      </c>
      <c r="AJ99" s="56">
        <v>4000</v>
      </c>
      <c r="AK99" s="56">
        <v>4000</v>
      </c>
      <c r="AL99" s="56">
        <v>4000</v>
      </c>
      <c r="AM99" s="56">
        <v>4000</v>
      </c>
      <c r="AN99" s="56">
        <v>4000</v>
      </c>
      <c r="AO99" s="56">
        <v>4000</v>
      </c>
      <c r="AP99" s="56">
        <v>4000</v>
      </c>
      <c r="AQ99" s="56">
        <v>4000</v>
      </c>
      <c r="AR99" s="56">
        <v>4000</v>
      </c>
      <c r="AS99" s="56">
        <v>4000</v>
      </c>
      <c r="AT99" s="56">
        <v>4000</v>
      </c>
      <c r="AU99" s="56">
        <v>4000</v>
      </c>
      <c r="AV99" s="56">
        <v>4000</v>
      </c>
      <c r="AW99" s="56">
        <v>4000</v>
      </c>
      <c r="AX99" s="56">
        <v>4000</v>
      </c>
      <c r="AY99" s="56">
        <v>4000</v>
      </c>
      <c r="AZ99" s="56">
        <v>4000</v>
      </c>
      <c r="BA99" s="56">
        <v>4000</v>
      </c>
      <c r="BB99" s="56">
        <v>4000</v>
      </c>
      <c r="BC99" s="56">
        <v>4000</v>
      </c>
      <c r="BD99" s="56">
        <v>4000</v>
      </c>
      <c r="BE99" s="56">
        <v>4000</v>
      </c>
      <c r="BF99" s="56">
        <v>4000</v>
      </c>
      <c r="BG99" s="56">
        <v>4000</v>
      </c>
      <c r="BH99" s="56">
        <v>4000</v>
      </c>
      <c r="BI99" s="56">
        <v>4000</v>
      </c>
      <c r="BJ99" s="56">
        <v>4000</v>
      </c>
      <c r="BK99" s="56">
        <v>4000</v>
      </c>
      <c r="BL99" s="56">
        <v>4000</v>
      </c>
      <c r="BM99" s="56">
        <v>4000</v>
      </c>
      <c r="BN99" s="56">
        <v>4000</v>
      </c>
      <c r="BO99" s="56">
        <v>4000</v>
      </c>
      <c r="BP99" s="56">
        <v>4000</v>
      </c>
      <c r="BQ99" s="56">
        <v>4000</v>
      </c>
      <c r="BR99" s="56">
        <v>4000</v>
      </c>
      <c r="BS99" s="56">
        <v>4000</v>
      </c>
      <c r="BT99" s="56">
        <v>4000</v>
      </c>
      <c r="BU99" s="56">
        <v>4000</v>
      </c>
      <c r="BV99" s="56">
        <v>4000</v>
      </c>
      <c r="BW99" s="56">
        <v>4000</v>
      </c>
      <c r="BX99" s="56">
        <v>4000</v>
      </c>
      <c r="BY99" s="56">
        <v>4000</v>
      </c>
      <c r="BZ99" s="56">
        <v>4000</v>
      </c>
      <c r="CA99" s="56">
        <v>4000</v>
      </c>
      <c r="CB99" s="56">
        <v>4000</v>
      </c>
      <c r="CC99" s="56">
        <v>4000</v>
      </c>
      <c r="CD99" s="56">
        <v>4000</v>
      </c>
      <c r="CE99" s="56">
        <v>4000</v>
      </c>
      <c r="CF99" s="56">
        <v>4000</v>
      </c>
    </row>
    <row r="100" spans="1:84" s="44" customFormat="1" ht="50" customHeight="1" x14ac:dyDescent="0.35">
      <c r="A100" s="3" t="s">
        <v>24</v>
      </c>
      <c r="B100" s="30" t="s">
        <v>36</v>
      </c>
      <c r="C100" s="54" t="s">
        <v>44</v>
      </c>
      <c r="D100" s="56">
        <v>0</v>
      </c>
      <c r="E100" s="56">
        <v>0</v>
      </c>
      <c r="F100" s="56">
        <v>0</v>
      </c>
      <c r="G100" s="56">
        <v>0</v>
      </c>
      <c r="H100" s="56">
        <v>0</v>
      </c>
      <c r="I100" s="56">
        <v>0</v>
      </c>
      <c r="J100" s="56">
        <v>0</v>
      </c>
      <c r="K100" s="56">
        <v>0</v>
      </c>
      <c r="L100" s="56">
        <v>0</v>
      </c>
      <c r="M100" s="56">
        <v>0</v>
      </c>
      <c r="N100" s="56">
        <v>0</v>
      </c>
      <c r="O100" s="56">
        <v>0</v>
      </c>
      <c r="P100" s="56">
        <v>0</v>
      </c>
      <c r="Q100" s="56">
        <v>0</v>
      </c>
      <c r="R100" s="56">
        <v>0</v>
      </c>
      <c r="S100" s="56">
        <v>0</v>
      </c>
      <c r="T100" s="56">
        <v>0</v>
      </c>
      <c r="U100" s="56">
        <v>0</v>
      </c>
      <c r="V100" s="56">
        <v>0</v>
      </c>
      <c r="W100" s="56">
        <v>0</v>
      </c>
      <c r="X100" s="56">
        <f>Y100/2</f>
        <v>1000</v>
      </c>
      <c r="Y100" s="56">
        <v>2000</v>
      </c>
      <c r="Z100" s="56">
        <v>2000</v>
      </c>
      <c r="AA100" s="56">
        <v>2000</v>
      </c>
      <c r="AB100" s="56">
        <v>2000</v>
      </c>
      <c r="AC100" s="56">
        <v>2000</v>
      </c>
      <c r="AD100" s="56">
        <v>2000</v>
      </c>
      <c r="AE100" s="56">
        <v>2000</v>
      </c>
      <c r="AF100" s="56">
        <v>2000</v>
      </c>
      <c r="AG100" s="56">
        <v>2000</v>
      </c>
      <c r="AH100" s="56">
        <v>2000</v>
      </c>
      <c r="AI100" s="56">
        <v>2000</v>
      </c>
      <c r="AJ100" s="56">
        <v>2000</v>
      </c>
      <c r="AK100" s="56">
        <v>2000</v>
      </c>
      <c r="AL100" s="56">
        <v>2000</v>
      </c>
      <c r="AM100" s="56">
        <v>2000</v>
      </c>
      <c r="AN100" s="56">
        <v>2000</v>
      </c>
      <c r="AO100" s="56">
        <v>2000</v>
      </c>
      <c r="AP100" s="56">
        <v>2000</v>
      </c>
      <c r="AQ100" s="56">
        <v>2000</v>
      </c>
      <c r="AR100" s="56">
        <v>2000</v>
      </c>
      <c r="AS100" s="56">
        <v>2000</v>
      </c>
      <c r="AT100" s="56">
        <v>2000</v>
      </c>
      <c r="AU100" s="56">
        <v>2000</v>
      </c>
      <c r="AV100" s="56">
        <v>2000</v>
      </c>
      <c r="AW100" s="56">
        <v>2000</v>
      </c>
      <c r="AX100" s="56">
        <v>2000</v>
      </c>
      <c r="AY100" s="56">
        <v>2000</v>
      </c>
      <c r="AZ100" s="56">
        <v>2000</v>
      </c>
      <c r="BA100" s="56">
        <v>2000</v>
      </c>
      <c r="BB100" s="56">
        <v>2000</v>
      </c>
      <c r="BC100" s="56">
        <v>2000</v>
      </c>
      <c r="BD100" s="56">
        <v>2000</v>
      </c>
      <c r="BE100" s="56">
        <v>2000</v>
      </c>
      <c r="BF100" s="56">
        <v>2000</v>
      </c>
      <c r="BG100" s="56">
        <v>2000</v>
      </c>
      <c r="BH100" s="56">
        <v>2000</v>
      </c>
      <c r="BI100" s="56">
        <v>2000</v>
      </c>
      <c r="BJ100" s="56">
        <v>2000</v>
      </c>
      <c r="BK100" s="56">
        <v>2000</v>
      </c>
      <c r="BL100" s="56">
        <v>2000</v>
      </c>
      <c r="BM100" s="56">
        <v>2000</v>
      </c>
      <c r="BN100" s="56">
        <v>2000</v>
      </c>
      <c r="BO100" s="56">
        <v>2000</v>
      </c>
      <c r="BP100" s="56">
        <v>2000</v>
      </c>
      <c r="BQ100" s="56">
        <v>2000</v>
      </c>
      <c r="BR100" s="56">
        <v>2000</v>
      </c>
      <c r="BS100" s="56">
        <v>2000</v>
      </c>
      <c r="BT100" s="56">
        <v>2000</v>
      </c>
      <c r="BU100" s="56">
        <v>2000</v>
      </c>
      <c r="BV100" s="56">
        <v>2000</v>
      </c>
      <c r="BW100" s="56">
        <v>2000</v>
      </c>
      <c r="BX100" s="56">
        <v>2000</v>
      </c>
      <c r="BY100" s="56">
        <v>2000</v>
      </c>
      <c r="BZ100" s="56">
        <v>2000</v>
      </c>
      <c r="CA100" s="56">
        <v>2000</v>
      </c>
      <c r="CB100" s="56">
        <v>2000</v>
      </c>
      <c r="CC100" s="56">
        <v>2000</v>
      </c>
      <c r="CD100" s="56">
        <v>2000</v>
      </c>
      <c r="CE100" s="56">
        <v>2000</v>
      </c>
      <c r="CF100" s="56">
        <v>2000</v>
      </c>
    </row>
    <row r="101" spans="1:84" s="44" customFormat="1" ht="50" customHeight="1" x14ac:dyDescent="0.35">
      <c r="A101" s="4" t="s">
        <v>24</v>
      </c>
      <c r="B101" s="31" t="s">
        <v>37</v>
      </c>
      <c r="C101" s="58" t="s">
        <v>44</v>
      </c>
      <c r="D101" s="59">
        <v>0</v>
      </c>
      <c r="E101" s="59">
        <v>0</v>
      </c>
      <c r="F101" s="59">
        <v>0</v>
      </c>
      <c r="G101" s="59">
        <v>0</v>
      </c>
      <c r="H101" s="59">
        <v>0</v>
      </c>
      <c r="I101" s="59">
        <v>0</v>
      </c>
      <c r="J101" s="59">
        <v>0</v>
      </c>
      <c r="K101" s="59">
        <v>0</v>
      </c>
      <c r="L101" s="59">
        <v>0</v>
      </c>
      <c r="M101" s="59">
        <v>0</v>
      </c>
      <c r="N101" s="59">
        <v>0</v>
      </c>
      <c r="O101" s="59">
        <v>0</v>
      </c>
      <c r="P101" s="59">
        <v>0</v>
      </c>
      <c r="Q101" s="59">
        <v>0</v>
      </c>
      <c r="R101" s="59">
        <v>0</v>
      </c>
      <c r="S101" s="59">
        <v>0</v>
      </c>
      <c r="T101" s="59">
        <v>0</v>
      </c>
      <c r="U101" s="59">
        <v>0</v>
      </c>
      <c r="V101" s="59">
        <v>0</v>
      </c>
      <c r="W101" s="59">
        <v>0</v>
      </c>
      <c r="X101" s="59">
        <f>Y101/2</f>
        <v>1500</v>
      </c>
      <c r="Y101" s="59">
        <v>3000</v>
      </c>
      <c r="Z101" s="59">
        <v>3000</v>
      </c>
      <c r="AA101" s="59">
        <v>3000</v>
      </c>
      <c r="AB101" s="59">
        <v>3000</v>
      </c>
      <c r="AC101" s="59">
        <v>3000</v>
      </c>
      <c r="AD101" s="59">
        <v>3000</v>
      </c>
      <c r="AE101" s="59">
        <v>3000</v>
      </c>
      <c r="AF101" s="59">
        <v>3000</v>
      </c>
      <c r="AG101" s="59">
        <v>3000</v>
      </c>
      <c r="AH101" s="59">
        <v>3000</v>
      </c>
      <c r="AI101" s="59">
        <v>3000</v>
      </c>
      <c r="AJ101" s="59">
        <v>3000</v>
      </c>
      <c r="AK101" s="59">
        <v>3000</v>
      </c>
      <c r="AL101" s="59">
        <v>3000</v>
      </c>
      <c r="AM101" s="59">
        <v>3000</v>
      </c>
      <c r="AN101" s="59">
        <v>3000</v>
      </c>
      <c r="AO101" s="59">
        <v>3000</v>
      </c>
      <c r="AP101" s="59">
        <v>3000</v>
      </c>
      <c r="AQ101" s="59">
        <v>3000</v>
      </c>
      <c r="AR101" s="59">
        <v>3000</v>
      </c>
      <c r="AS101" s="59">
        <v>3000</v>
      </c>
      <c r="AT101" s="59">
        <v>3000</v>
      </c>
      <c r="AU101" s="59">
        <v>3000</v>
      </c>
      <c r="AV101" s="59">
        <v>3000</v>
      </c>
      <c r="AW101" s="59">
        <v>3000</v>
      </c>
      <c r="AX101" s="59">
        <v>3000</v>
      </c>
      <c r="AY101" s="59">
        <v>3000</v>
      </c>
      <c r="AZ101" s="59">
        <v>3000</v>
      </c>
      <c r="BA101" s="59">
        <v>3000</v>
      </c>
      <c r="BB101" s="59">
        <v>3000</v>
      </c>
      <c r="BC101" s="59">
        <v>3000</v>
      </c>
      <c r="BD101" s="59">
        <v>3000</v>
      </c>
      <c r="BE101" s="59">
        <v>3000</v>
      </c>
      <c r="BF101" s="59">
        <v>3000</v>
      </c>
      <c r="BG101" s="59">
        <v>3000</v>
      </c>
      <c r="BH101" s="59">
        <v>3000</v>
      </c>
      <c r="BI101" s="59">
        <v>3000</v>
      </c>
      <c r="BJ101" s="59">
        <v>3000</v>
      </c>
      <c r="BK101" s="59">
        <v>3000</v>
      </c>
      <c r="BL101" s="59">
        <v>3000</v>
      </c>
      <c r="BM101" s="59">
        <v>3000</v>
      </c>
      <c r="BN101" s="59">
        <v>3000</v>
      </c>
      <c r="BO101" s="59">
        <v>3000</v>
      </c>
      <c r="BP101" s="59">
        <v>3000</v>
      </c>
      <c r="BQ101" s="59">
        <v>3000</v>
      </c>
      <c r="BR101" s="59">
        <v>3000</v>
      </c>
      <c r="BS101" s="59">
        <v>3000</v>
      </c>
      <c r="BT101" s="59">
        <v>3000</v>
      </c>
      <c r="BU101" s="59">
        <v>3000</v>
      </c>
      <c r="BV101" s="59">
        <v>3000</v>
      </c>
      <c r="BW101" s="59">
        <v>3000</v>
      </c>
      <c r="BX101" s="59">
        <v>3000</v>
      </c>
      <c r="BY101" s="59">
        <v>3000</v>
      </c>
      <c r="BZ101" s="59">
        <v>3000</v>
      </c>
      <c r="CA101" s="59">
        <v>3000</v>
      </c>
      <c r="CB101" s="59">
        <v>3000</v>
      </c>
      <c r="CC101" s="59">
        <v>3000</v>
      </c>
      <c r="CD101" s="59">
        <v>3000</v>
      </c>
      <c r="CE101" s="59">
        <v>3000</v>
      </c>
      <c r="CF101" s="59">
        <v>3000</v>
      </c>
    </row>
    <row r="102" spans="1:84" ht="14.5" x14ac:dyDescent="0.35"/>
    <row r="103" spans="1:84" ht="14.5" x14ac:dyDescent="0.35"/>
    <row r="104" spans="1:84" ht="14.5" x14ac:dyDescent="0.35"/>
  </sheetData>
  <mergeCells count="7">
    <mergeCell ref="A9:B9"/>
    <mergeCell ref="A7:B7"/>
    <mergeCell ref="B1:I1"/>
    <mergeCell ref="B2:I2"/>
    <mergeCell ref="B3:I3"/>
    <mergeCell ref="B4:I4"/>
    <mergeCell ref="B5:I5"/>
  </mergeCells>
  <conditionalFormatting sqref="A85:CM86 A93:CM102 A87:C92 F87:CM92">
    <cfRule type="expression" dxfId="17" priority="3">
      <formula>$C$7&lt;5</formula>
    </cfRule>
  </conditionalFormatting>
  <conditionalFormatting sqref="A67:CM68 A75:CM84 A69:C74 F69:CM74">
    <cfRule type="expression" dxfId="16" priority="4">
      <formula>$C$7&lt;4</formula>
    </cfRule>
  </conditionalFormatting>
  <conditionalFormatting sqref="A49:CM66">
    <cfRule type="expression" dxfId="15" priority="5">
      <formula>$C$7&lt;3</formula>
    </cfRule>
  </conditionalFormatting>
  <conditionalFormatting sqref="A31:CM48">
    <cfRule type="expression" dxfId="14" priority="6">
      <formula>$C$7&lt;2</formula>
    </cfRule>
  </conditionalFormatting>
  <conditionalFormatting sqref="D69:E74">
    <cfRule type="expression" dxfId="13" priority="2">
      <formula>$C$7&lt;3</formula>
    </cfRule>
  </conditionalFormatting>
  <conditionalFormatting sqref="D87:E92">
    <cfRule type="expression" dxfId="12" priority="1">
      <formula>$C$7&lt;3</formula>
    </cfRule>
  </conditionalFormatting>
  <dataValidations count="3">
    <dataValidation type="list" allowBlank="1" showInputMessage="1" showErrorMessage="1" sqref="C15:C29 C87:C101 C51:C65 C69:C83 C33:C47" xr:uid="{0D501057-1151-42A0-A1F6-B9A27D169054}">
      <formula1>"Yes, No"</formula1>
    </dataValidation>
    <dataValidation type="list" allowBlank="1" showInputMessage="1" showErrorMessage="1" sqref="C7" xr:uid="{1621C964-EE16-40C5-A8B4-2342F34FFAC3}">
      <formula1>"1,2,3,4,5"</formula1>
    </dataValidation>
    <dataValidation type="list" allowBlank="1" showInputMessage="1" showErrorMessage="1" sqref="B11" xr:uid="{F1F06941-BF75-4CC4-A317-95947B899FDE}">
      <formula1>"Real, Nominal"</formula1>
    </dataValidation>
  </dataValidations>
  <pageMargins left="0.7" right="0.7" top="0.75" bottom="0.75" header="0.3" footer="0.3"/>
  <pageSetup orientation="portrait" r:id="rId1"/>
  <headerFooter>
    <oddHeader>&amp;C&amp;"Calibri"&amp;10&amp;K000000OFFICIAL&amp;1#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653C-E2B4-4ABC-B731-E9A9F6F3A9BA}">
  <sheetPr codeName="Sheet4">
    <tabColor rgb="FFFFFF00"/>
    <outlinePr summaryBelow="0" summaryRight="0"/>
  </sheetPr>
  <dimension ref="A1:CD32"/>
  <sheetViews>
    <sheetView zoomScale="80" zoomScaleNormal="80" workbookViewId="0">
      <selection activeCell="B5" sqref="B5:G5"/>
    </sheetView>
  </sheetViews>
  <sheetFormatPr defaultColWidth="14.453125" defaultRowHeight="15.75" customHeight="1" x14ac:dyDescent="0.35"/>
  <cols>
    <col min="1" max="1" width="23.08984375" style="6" customWidth="1"/>
    <col min="2" max="2" width="12.81640625" style="6" customWidth="1"/>
    <col min="3" max="3" width="14.81640625" style="6" customWidth="1"/>
    <col min="4" max="4" width="14.453125" style="6" customWidth="1"/>
    <col min="5" max="5" width="14.81640625" style="6" customWidth="1"/>
    <col min="6" max="82" width="8.81640625" style="6" customWidth="1"/>
    <col min="83" max="16384" width="14.453125" style="6"/>
  </cols>
  <sheetData>
    <row r="1" spans="1:82" ht="15.75" customHeight="1" x14ac:dyDescent="0.35">
      <c r="A1" s="5" t="s">
        <v>2</v>
      </c>
      <c r="B1" s="118" t="s">
        <v>41</v>
      </c>
      <c r="C1" s="118"/>
      <c r="D1" s="118"/>
      <c r="E1" s="118"/>
      <c r="F1" s="118"/>
      <c r="G1" s="118"/>
    </row>
    <row r="2" spans="1:82" ht="15.75" customHeight="1" x14ac:dyDescent="0.35">
      <c r="A2" s="7" t="s">
        <v>6</v>
      </c>
      <c r="B2" s="118" t="s">
        <v>15</v>
      </c>
      <c r="C2" s="118"/>
      <c r="D2" s="118"/>
      <c r="E2" s="118"/>
      <c r="F2" s="118"/>
      <c r="G2" s="118"/>
    </row>
    <row r="3" spans="1:82" ht="15.75" customHeight="1" x14ac:dyDescent="0.35">
      <c r="A3" s="7" t="s">
        <v>7</v>
      </c>
      <c r="B3" s="121" t="s">
        <v>14</v>
      </c>
      <c r="C3" s="121"/>
      <c r="D3" s="121"/>
      <c r="E3" s="121"/>
      <c r="F3" s="121"/>
      <c r="G3" s="121"/>
    </row>
    <row r="4" spans="1:82" ht="15.75" customHeight="1" x14ac:dyDescent="0.35">
      <c r="A4" s="7" t="s">
        <v>8</v>
      </c>
      <c r="B4" s="119" t="s">
        <v>49</v>
      </c>
      <c r="C4" s="119"/>
      <c r="D4" s="119"/>
      <c r="E4" s="119"/>
      <c r="F4" s="119"/>
      <c r="G4" s="119"/>
    </row>
    <row r="5" spans="1:82" ht="198" customHeight="1" x14ac:dyDescent="0.35">
      <c r="A5" s="8" t="s">
        <v>4</v>
      </c>
      <c r="B5" s="120" t="s">
        <v>121</v>
      </c>
      <c r="C5" s="120"/>
      <c r="D5" s="120"/>
      <c r="E5" s="120"/>
      <c r="F5" s="120"/>
      <c r="G5" s="120"/>
    </row>
    <row r="6" spans="1:82" ht="15.75" customHeight="1" x14ac:dyDescent="0.35">
      <c r="A6" s="9"/>
    </row>
    <row r="7" spans="1:82" s="44" customFormat="1" ht="29" x14ac:dyDescent="0.35">
      <c r="A7" s="82" t="s">
        <v>80</v>
      </c>
      <c r="B7" s="83">
        <v>1.4999999999999999E-2</v>
      </c>
      <c r="D7" s="82" t="s">
        <v>120</v>
      </c>
      <c r="E7" s="87" t="str">
        <f>IF( 'Emissions Forecast'!B11="Real",'Emissions Forecast'!D11,"N/A")</f>
        <v>N/A</v>
      </c>
    </row>
    <row r="8" spans="1:82" s="44" customFormat="1" ht="15.75" customHeight="1" x14ac:dyDescent="0.35">
      <c r="A8" s="9"/>
    </row>
    <row r="9" spans="1:82" s="9" customFormat="1" ht="29" x14ac:dyDescent="0.35">
      <c r="A9" s="80" t="s">
        <v>71</v>
      </c>
      <c r="B9" s="36">
        <v>2020</v>
      </c>
      <c r="C9" s="36">
        <v>2021</v>
      </c>
      <c r="D9" s="36">
        <v>2022</v>
      </c>
      <c r="E9" s="36">
        <v>2023</v>
      </c>
      <c r="F9" s="36">
        <v>2024</v>
      </c>
      <c r="G9" s="36">
        <v>2025</v>
      </c>
      <c r="H9" s="36">
        <v>2026</v>
      </c>
      <c r="I9" s="36">
        <v>2027</v>
      </c>
      <c r="J9" s="36">
        <v>2028</v>
      </c>
      <c r="K9" s="36">
        <v>2029</v>
      </c>
      <c r="L9" s="36">
        <v>2030</v>
      </c>
      <c r="M9" s="36">
        <v>2031</v>
      </c>
      <c r="N9" s="36">
        <v>2032</v>
      </c>
      <c r="O9" s="36">
        <v>2033</v>
      </c>
      <c r="P9" s="36">
        <v>2034</v>
      </c>
      <c r="Q9" s="36">
        <v>2035</v>
      </c>
      <c r="R9" s="36">
        <v>2036</v>
      </c>
      <c r="S9" s="36">
        <v>2037</v>
      </c>
      <c r="T9" s="36">
        <v>2038</v>
      </c>
      <c r="U9" s="36">
        <v>2039</v>
      </c>
      <c r="V9" s="36">
        <v>2040</v>
      </c>
      <c r="W9" s="36">
        <v>2041</v>
      </c>
      <c r="X9" s="36">
        <v>2042</v>
      </c>
      <c r="Y9" s="36">
        <v>2043</v>
      </c>
      <c r="Z9" s="36">
        <v>2044</v>
      </c>
      <c r="AA9" s="36">
        <v>2045</v>
      </c>
      <c r="AB9" s="36">
        <v>2046</v>
      </c>
      <c r="AC9" s="36">
        <v>2047</v>
      </c>
      <c r="AD9" s="36">
        <v>2048</v>
      </c>
      <c r="AE9" s="36">
        <v>2049</v>
      </c>
      <c r="AF9" s="36">
        <v>2050</v>
      </c>
      <c r="AG9" s="35">
        <v>2051</v>
      </c>
      <c r="AH9" s="36">
        <v>2052</v>
      </c>
      <c r="AI9" s="36">
        <v>2053</v>
      </c>
      <c r="AJ9" s="36">
        <v>2054</v>
      </c>
      <c r="AK9" s="36">
        <v>2055</v>
      </c>
      <c r="AL9" s="36">
        <v>2056</v>
      </c>
      <c r="AM9" s="36">
        <v>2057</v>
      </c>
      <c r="AN9" s="36">
        <v>2058</v>
      </c>
      <c r="AO9" s="36">
        <v>2059</v>
      </c>
      <c r="AP9" s="36">
        <v>2060</v>
      </c>
      <c r="AQ9" s="36">
        <v>2061</v>
      </c>
      <c r="AR9" s="36">
        <v>2062</v>
      </c>
      <c r="AS9" s="36">
        <v>2063</v>
      </c>
      <c r="AT9" s="36">
        <v>2064</v>
      </c>
      <c r="AU9" s="36">
        <v>2065</v>
      </c>
      <c r="AV9" s="36">
        <v>2066</v>
      </c>
      <c r="AW9" s="36">
        <v>2067</v>
      </c>
      <c r="AX9" s="36">
        <v>2068</v>
      </c>
      <c r="AY9" s="36">
        <v>2069</v>
      </c>
      <c r="AZ9" s="36">
        <v>2070</v>
      </c>
      <c r="BA9" s="36">
        <v>2071</v>
      </c>
      <c r="BB9" s="36">
        <v>2072</v>
      </c>
      <c r="BC9" s="36">
        <v>2073</v>
      </c>
      <c r="BD9" s="36">
        <v>2074</v>
      </c>
      <c r="BE9" s="36">
        <v>2075</v>
      </c>
      <c r="BF9" s="36">
        <v>2076</v>
      </c>
      <c r="BG9" s="36">
        <v>2077</v>
      </c>
      <c r="BH9" s="36">
        <v>2078</v>
      </c>
      <c r="BI9" s="36">
        <v>2079</v>
      </c>
      <c r="BJ9" s="36">
        <v>2080</v>
      </c>
      <c r="BK9" s="36">
        <v>2081</v>
      </c>
      <c r="BL9" s="36">
        <v>2082</v>
      </c>
      <c r="BM9" s="36">
        <v>2083</v>
      </c>
      <c r="BN9" s="36">
        <v>2084</v>
      </c>
      <c r="BO9" s="36">
        <v>2085</v>
      </c>
      <c r="BP9" s="36">
        <v>2086</v>
      </c>
      <c r="BQ9" s="36">
        <v>2087</v>
      </c>
      <c r="BR9" s="36">
        <v>2088</v>
      </c>
      <c r="BS9" s="36">
        <v>2089</v>
      </c>
      <c r="BT9" s="36">
        <v>2090</v>
      </c>
      <c r="BU9" s="36">
        <v>2091</v>
      </c>
      <c r="BV9" s="36">
        <v>2092</v>
      </c>
      <c r="BW9" s="36">
        <v>2093</v>
      </c>
      <c r="BX9" s="36">
        <v>2094</v>
      </c>
      <c r="BY9" s="36">
        <v>2095</v>
      </c>
      <c r="BZ9" s="36">
        <v>2096</v>
      </c>
      <c r="CA9" s="36">
        <v>2097</v>
      </c>
      <c r="CB9" s="36">
        <v>2098</v>
      </c>
      <c r="CC9" s="36">
        <v>2099</v>
      </c>
      <c r="CD9" s="36">
        <v>2100</v>
      </c>
    </row>
    <row r="10" spans="1:82" ht="15.75" customHeight="1" x14ac:dyDescent="0.35">
      <c r="A10" s="2" t="s">
        <v>11</v>
      </c>
      <c r="B10" s="20">
        <v>120</v>
      </c>
      <c r="C10" s="20">
        <v>122</v>
      </c>
      <c r="D10" s="20">
        <v>124</v>
      </c>
      <c r="E10" s="20">
        <v>126</v>
      </c>
      <c r="F10" s="20">
        <v>128</v>
      </c>
      <c r="G10" s="20">
        <v>130</v>
      </c>
      <c r="H10" s="20">
        <v>132</v>
      </c>
      <c r="I10" s="20">
        <v>134</v>
      </c>
      <c r="J10" s="20">
        <v>136</v>
      </c>
      <c r="K10" s="20">
        <v>138</v>
      </c>
      <c r="L10" s="20">
        <v>140</v>
      </c>
      <c r="M10" s="20">
        <v>142</v>
      </c>
      <c r="N10" s="20">
        <v>144</v>
      </c>
      <c r="O10" s="20">
        <v>147</v>
      </c>
      <c r="P10" s="20">
        <v>149</v>
      </c>
      <c r="Q10" s="20">
        <v>151</v>
      </c>
      <c r="R10" s="20">
        <v>153</v>
      </c>
      <c r="S10" s="20">
        <v>156</v>
      </c>
      <c r="T10" s="20">
        <v>158</v>
      </c>
      <c r="U10" s="20">
        <v>161</v>
      </c>
      <c r="V10" s="20">
        <v>163</v>
      </c>
      <c r="W10" s="20">
        <v>165</v>
      </c>
      <c r="X10" s="20">
        <v>168</v>
      </c>
      <c r="Y10" s="20">
        <v>170</v>
      </c>
      <c r="Z10" s="20">
        <v>173</v>
      </c>
      <c r="AA10" s="20">
        <v>176</v>
      </c>
      <c r="AB10" s="20">
        <v>178</v>
      </c>
      <c r="AC10" s="20">
        <v>181</v>
      </c>
      <c r="AD10" s="20">
        <v>184</v>
      </c>
      <c r="AE10" s="20">
        <v>186</v>
      </c>
      <c r="AF10" s="20">
        <v>189</v>
      </c>
      <c r="AG10" s="20">
        <f>AF10*(1+$B$7)</f>
        <v>191.83499999999998</v>
      </c>
      <c r="AH10" s="20">
        <f t="shared" ref="AH10:CD12" si="0">AG10*(1+$B$7)</f>
        <v>194.71252499999997</v>
      </c>
      <c r="AI10" s="20">
        <f t="shared" si="0"/>
        <v>197.63321287499994</v>
      </c>
      <c r="AJ10" s="20">
        <f t="shared" si="0"/>
        <v>200.59771106812491</v>
      </c>
      <c r="AK10" s="20">
        <f t="shared" si="0"/>
        <v>203.60667673414676</v>
      </c>
      <c r="AL10" s="20">
        <f t="shared" si="0"/>
        <v>206.66077688515895</v>
      </c>
      <c r="AM10" s="20">
        <f t="shared" si="0"/>
        <v>209.76068853843631</v>
      </c>
      <c r="AN10" s="20">
        <f t="shared" si="0"/>
        <v>212.90709886651283</v>
      </c>
      <c r="AO10" s="20">
        <f t="shared" si="0"/>
        <v>216.10070534951049</v>
      </c>
      <c r="AP10" s="20">
        <f t="shared" si="0"/>
        <v>219.34221592975314</v>
      </c>
      <c r="AQ10" s="20">
        <f t="shared" si="0"/>
        <v>222.63234916869942</v>
      </c>
      <c r="AR10" s="20">
        <f t="shared" si="0"/>
        <v>225.9718344062299</v>
      </c>
      <c r="AS10" s="20">
        <f t="shared" si="0"/>
        <v>229.36141192232333</v>
      </c>
      <c r="AT10" s="20">
        <f t="shared" si="0"/>
        <v>232.80183310115817</v>
      </c>
      <c r="AU10" s="20">
        <f t="shared" si="0"/>
        <v>236.29386059767552</v>
      </c>
      <c r="AV10" s="20">
        <f t="shared" si="0"/>
        <v>239.83826850664062</v>
      </c>
      <c r="AW10" s="20">
        <f t="shared" si="0"/>
        <v>243.43584253424021</v>
      </c>
      <c r="AX10" s="20">
        <f t="shared" si="0"/>
        <v>247.0873801722538</v>
      </c>
      <c r="AY10" s="20">
        <f t="shared" si="0"/>
        <v>250.79369087483758</v>
      </c>
      <c r="AZ10" s="20">
        <f t="shared" si="0"/>
        <v>254.55559623796012</v>
      </c>
      <c r="BA10" s="20">
        <f t="shared" si="0"/>
        <v>258.37393018152949</v>
      </c>
      <c r="BB10" s="20">
        <f t="shared" si="0"/>
        <v>262.24953913425242</v>
      </c>
      <c r="BC10" s="20">
        <f t="shared" si="0"/>
        <v>266.18328222126615</v>
      </c>
      <c r="BD10" s="20">
        <f t="shared" si="0"/>
        <v>270.17603145458514</v>
      </c>
      <c r="BE10" s="20">
        <f t="shared" si="0"/>
        <v>274.22867192640388</v>
      </c>
      <c r="BF10" s="20">
        <f t="shared" si="0"/>
        <v>278.34210200529992</v>
      </c>
      <c r="BG10" s="20">
        <f t="shared" si="0"/>
        <v>282.51723353537938</v>
      </c>
      <c r="BH10" s="20">
        <f t="shared" si="0"/>
        <v>286.75499203841002</v>
      </c>
      <c r="BI10" s="20">
        <f t="shared" si="0"/>
        <v>291.05631691898617</v>
      </c>
      <c r="BJ10" s="20">
        <f t="shared" si="0"/>
        <v>295.42216167277093</v>
      </c>
      <c r="BK10" s="20">
        <f t="shared" si="0"/>
        <v>299.85349409786244</v>
      </c>
      <c r="BL10" s="20">
        <f t="shared" si="0"/>
        <v>304.35129650933033</v>
      </c>
      <c r="BM10" s="20">
        <f t="shared" si="0"/>
        <v>308.91656595697026</v>
      </c>
      <c r="BN10" s="20">
        <f t="shared" si="0"/>
        <v>313.55031444632476</v>
      </c>
      <c r="BO10" s="20">
        <f t="shared" si="0"/>
        <v>318.25356916301962</v>
      </c>
      <c r="BP10" s="20">
        <f t="shared" si="0"/>
        <v>323.02737270046487</v>
      </c>
      <c r="BQ10" s="20">
        <f t="shared" si="0"/>
        <v>327.87278329097182</v>
      </c>
      <c r="BR10" s="20">
        <f t="shared" si="0"/>
        <v>332.79087504033635</v>
      </c>
      <c r="BS10" s="20">
        <f t="shared" si="0"/>
        <v>337.78273816594134</v>
      </c>
      <c r="BT10" s="20">
        <f t="shared" si="0"/>
        <v>342.84947923843043</v>
      </c>
      <c r="BU10" s="20">
        <f t="shared" si="0"/>
        <v>347.99222142700688</v>
      </c>
      <c r="BV10" s="20">
        <f t="shared" si="0"/>
        <v>353.21210474841195</v>
      </c>
      <c r="BW10" s="20">
        <f t="shared" si="0"/>
        <v>358.51028631963811</v>
      </c>
      <c r="BX10" s="20">
        <f t="shared" si="0"/>
        <v>363.88794061443264</v>
      </c>
      <c r="BY10" s="20">
        <f t="shared" si="0"/>
        <v>369.3462597236491</v>
      </c>
      <c r="BZ10" s="20">
        <f t="shared" si="0"/>
        <v>374.88645361950381</v>
      </c>
      <c r="CA10" s="20">
        <f t="shared" si="0"/>
        <v>380.50975042379633</v>
      </c>
      <c r="CB10" s="20">
        <f t="shared" si="0"/>
        <v>386.21739668015323</v>
      </c>
      <c r="CC10" s="20">
        <f t="shared" si="0"/>
        <v>392.01065763035547</v>
      </c>
      <c r="CD10" s="20">
        <f t="shared" si="0"/>
        <v>397.89081749481073</v>
      </c>
    </row>
    <row r="11" spans="1:82" ht="15.75" customHeight="1" x14ac:dyDescent="0.35">
      <c r="A11" s="3" t="s">
        <v>12</v>
      </c>
      <c r="B11" s="21">
        <v>241</v>
      </c>
      <c r="C11" s="21">
        <v>245</v>
      </c>
      <c r="D11" s="21">
        <v>248</v>
      </c>
      <c r="E11" s="21">
        <v>252</v>
      </c>
      <c r="F11" s="21">
        <v>256</v>
      </c>
      <c r="G11" s="21">
        <v>260</v>
      </c>
      <c r="H11" s="21">
        <v>264</v>
      </c>
      <c r="I11" s="21">
        <v>268</v>
      </c>
      <c r="J11" s="21">
        <v>272</v>
      </c>
      <c r="K11" s="21">
        <v>276</v>
      </c>
      <c r="L11" s="21">
        <v>280</v>
      </c>
      <c r="M11" s="21">
        <v>285</v>
      </c>
      <c r="N11" s="21">
        <v>289</v>
      </c>
      <c r="O11" s="21">
        <v>293</v>
      </c>
      <c r="P11" s="21">
        <v>298</v>
      </c>
      <c r="Q11" s="21">
        <v>302</v>
      </c>
      <c r="R11" s="21">
        <v>307</v>
      </c>
      <c r="S11" s="21">
        <v>312</v>
      </c>
      <c r="T11" s="21">
        <v>316</v>
      </c>
      <c r="U11" s="21">
        <v>321</v>
      </c>
      <c r="V11" s="21">
        <v>326</v>
      </c>
      <c r="W11" s="21">
        <v>331</v>
      </c>
      <c r="X11" s="21">
        <v>336</v>
      </c>
      <c r="Y11" s="21">
        <v>341</v>
      </c>
      <c r="Z11" s="21">
        <v>346</v>
      </c>
      <c r="AA11" s="21">
        <v>351</v>
      </c>
      <c r="AB11" s="21">
        <v>356</v>
      </c>
      <c r="AC11" s="21">
        <v>362</v>
      </c>
      <c r="AD11" s="21">
        <v>367</v>
      </c>
      <c r="AE11" s="21">
        <v>373</v>
      </c>
      <c r="AF11" s="21">
        <v>378</v>
      </c>
      <c r="AG11" s="21">
        <f t="shared" ref="AG11:AV12" si="1">AF11*(1+$B$7)</f>
        <v>383.66999999999996</v>
      </c>
      <c r="AH11" s="21">
        <f t="shared" si="1"/>
        <v>389.42504999999994</v>
      </c>
      <c r="AI11" s="21">
        <f t="shared" si="1"/>
        <v>395.26642574999988</v>
      </c>
      <c r="AJ11" s="21">
        <f t="shared" si="1"/>
        <v>401.19542213624982</v>
      </c>
      <c r="AK11" s="21">
        <f t="shared" si="1"/>
        <v>407.21335346829352</v>
      </c>
      <c r="AL11" s="21">
        <f t="shared" si="1"/>
        <v>413.32155377031791</v>
      </c>
      <c r="AM11" s="21">
        <f t="shared" si="1"/>
        <v>419.52137707687262</v>
      </c>
      <c r="AN11" s="21">
        <f t="shared" si="1"/>
        <v>425.81419773302565</v>
      </c>
      <c r="AO11" s="21">
        <f t="shared" si="1"/>
        <v>432.20141069902098</v>
      </c>
      <c r="AP11" s="21">
        <f t="shared" si="1"/>
        <v>438.68443185950628</v>
      </c>
      <c r="AQ11" s="21">
        <f t="shared" si="1"/>
        <v>445.26469833739884</v>
      </c>
      <c r="AR11" s="21">
        <f t="shared" si="1"/>
        <v>451.9436688124598</v>
      </c>
      <c r="AS11" s="21">
        <f t="shared" si="1"/>
        <v>458.72282384464665</v>
      </c>
      <c r="AT11" s="21">
        <f t="shared" si="1"/>
        <v>465.60366620231633</v>
      </c>
      <c r="AU11" s="21">
        <f t="shared" si="1"/>
        <v>472.58772119535104</v>
      </c>
      <c r="AV11" s="21">
        <f t="shared" si="1"/>
        <v>479.67653701328123</v>
      </c>
      <c r="AW11" s="21">
        <f t="shared" si="0"/>
        <v>486.87168506848042</v>
      </c>
      <c r="AX11" s="21">
        <f t="shared" si="0"/>
        <v>494.1747603445076</v>
      </c>
      <c r="AY11" s="21">
        <f t="shared" si="0"/>
        <v>501.58738174967516</v>
      </c>
      <c r="AZ11" s="21">
        <f t="shared" si="0"/>
        <v>509.11119247592023</v>
      </c>
      <c r="BA11" s="21">
        <f t="shared" si="0"/>
        <v>516.74786036305898</v>
      </c>
      <c r="BB11" s="21">
        <f t="shared" si="0"/>
        <v>524.49907826850483</v>
      </c>
      <c r="BC11" s="21">
        <f t="shared" si="0"/>
        <v>532.36656444253231</v>
      </c>
      <c r="BD11" s="21">
        <f t="shared" si="0"/>
        <v>540.35206290917029</v>
      </c>
      <c r="BE11" s="21">
        <f t="shared" si="0"/>
        <v>548.45734385280775</v>
      </c>
      <c r="BF11" s="21">
        <f t="shared" si="0"/>
        <v>556.68420401059984</v>
      </c>
      <c r="BG11" s="21">
        <f t="shared" si="0"/>
        <v>565.03446707075875</v>
      </c>
      <c r="BH11" s="21">
        <f t="shared" si="0"/>
        <v>573.50998407682005</v>
      </c>
      <c r="BI11" s="21">
        <f t="shared" si="0"/>
        <v>582.11263383797234</v>
      </c>
      <c r="BJ11" s="21">
        <f t="shared" si="0"/>
        <v>590.84432334554185</v>
      </c>
      <c r="BK11" s="21">
        <f t="shared" si="0"/>
        <v>599.70698819572488</v>
      </c>
      <c r="BL11" s="21">
        <f t="shared" si="0"/>
        <v>608.70259301866065</v>
      </c>
      <c r="BM11" s="21">
        <f t="shared" si="0"/>
        <v>617.83313191394052</v>
      </c>
      <c r="BN11" s="21">
        <f t="shared" si="0"/>
        <v>627.10062889264952</v>
      </c>
      <c r="BO11" s="21">
        <f t="shared" si="0"/>
        <v>636.50713832603924</v>
      </c>
      <c r="BP11" s="21">
        <f t="shared" si="0"/>
        <v>646.05474540092973</v>
      </c>
      <c r="BQ11" s="21">
        <f t="shared" si="0"/>
        <v>655.74556658194365</v>
      </c>
      <c r="BR11" s="21">
        <f t="shared" si="0"/>
        <v>665.58175008067269</v>
      </c>
      <c r="BS11" s="21">
        <f t="shared" si="0"/>
        <v>675.56547633188268</v>
      </c>
      <c r="BT11" s="21">
        <f t="shared" si="0"/>
        <v>685.69895847686087</v>
      </c>
      <c r="BU11" s="21">
        <f t="shared" si="0"/>
        <v>695.98444285401376</v>
      </c>
      <c r="BV11" s="21">
        <f t="shared" si="0"/>
        <v>706.42420949682389</v>
      </c>
      <c r="BW11" s="21">
        <f t="shared" si="0"/>
        <v>717.02057263927622</v>
      </c>
      <c r="BX11" s="21">
        <f t="shared" si="0"/>
        <v>727.77588122886527</v>
      </c>
      <c r="BY11" s="21">
        <f t="shared" si="0"/>
        <v>738.6925194472982</v>
      </c>
      <c r="BZ11" s="21">
        <f t="shared" si="0"/>
        <v>749.77290723900762</v>
      </c>
      <c r="CA11" s="21">
        <f t="shared" si="0"/>
        <v>761.01950084759267</v>
      </c>
      <c r="CB11" s="21">
        <f t="shared" si="0"/>
        <v>772.43479336030646</v>
      </c>
      <c r="CC11" s="21">
        <f t="shared" si="0"/>
        <v>784.02131526071094</v>
      </c>
      <c r="CD11" s="21">
        <f t="shared" si="0"/>
        <v>795.78163498962147</v>
      </c>
    </row>
    <row r="12" spans="1:82" ht="15.75" customHeight="1" x14ac:dyDescent="0.35">
      <c r="A12" s="4" t="s">
        <v>13</v>
      </c>
      <c r="B12" s="22">
        <v>361</v>
      </c>
      <c r="C12" s="22">
        <v>367</v>
      </c>
      <c r="D12" s="22">
        <v>373</v>
      </c>
      <c r="E12" s="22">
        <v>378</v>
      </c>
      <c r="F12" s="22">
        <v>384</v>
      </c>
      <c r="G12" s="22">
        <v>390</v>
      </c>
      <c r="H12" s="22">
        <v>396</v>
      </c>
      <c r="I12" s="22">
        <v>402</v>
      </c>
      <c r="J12" s="22">
        <v>408</v>
      </c>
      <c r="K12" s="22">
        <v>414</v>
      </c>
      <c r="L12" s="22">
        <v>420</v>
      </c>
      <c r="M12" s="22">
        <v>427</v>
      </c>
      <c r="N12" s="22">
        <v>433</v>
      </c>
      <c r="O12" s="22">
        <v>440</v>
      </c>
      <c r="P12" s="22">
        <v>447</v>
      </c>
      <c r="Q12" s="22">
        <v>453</v>
      </c>
      <c r="R12" s="22">
        <v>460</v>
      </c>
      <c r="S12" s="22">
        <v>467</v>
      </c>
      <c r="T12" s="22">
        <v>474</v>
      </c>
      <c r="U12" s="22">
        <v>482</v>
      </c>
      <c r="V12" s="22">
        <v>489</v>
      </c>
      <c r="W12" s="22">
        <v>496</v>
      </c>
      <c r="X12" s="22">
        <v>504</v>
      </c>
      <c r="Y12" s="22">
        <v>511</v>
      </c>
      <c r="Z12" s="22">
        <v>519</v>
      </c>
      <c r="AA12" s="22">
        <v>527</v>
      </c>
      <c r="AB12" s="22">
        <v>535</v>
      </c>
      <c r="AC12" s="22">
        <v>543</v>
      </c>
      <c r="AD12" s="22">
        <v>551</v>
      </c>
      <c r="AE12" s="22">
        <v>559</v>
      </c>
      <c r="AF12" s="22">
        <v>568</v>
      </c>
      <c r="AG12" s="22">
        <f t="shared" si="1"/>
        <v>576.52</v>
      </c>
      <c r="AH12" s="22">
        <f t="shared" si="0"/>
        <v>585.16779999999994</v>
      </c>
      <c r="AI12" s="22">
        <f t="shared" si="0"/>
        <v>593.94531699999993</v>
      </c>
      <c r="AJ12" s="22">
        <f t="shared" si="0"/>
        <v>602.8544967549999</v>
      </c>
      <c r="AK12" s="22">
        <f t="shared" si="0"/>
        <v>611.89731420632484</v>
      </c>
      <c r="AL12" s="22">
        <f t="shared" si="0"/>
        <v>621.0757739194197</v>
      </c>
      <c r="AM12" s="22">
        <f t="shared" si="0"/>
        <v>630.39191052821093</v>
      </c>
      <c r="AN12" s="22">
        <f t="shared" si="0"/>
        <v>639.84778918613404</v>
      </c>
      <c r="AO12" s="22">
        <f t="shared" si="0"/>
        <v>649.44550602392599</v>
      </c>
      <c r="AP12" s="22">
        <f t="shared" si="0"/>
        <v>659.18718861428476</v>
      </c>
      <c r="AQ12" s="22">
        <f t="shared" si="0"/>
        <v>669.074996443499</v>
      </c>
      <c r="AR12" s="22">
        <f t="shared" si="0"/>
        <v>679.11112139015142</v>
      </c>
      <c r="AS12" s="22">
        <f t="shared" si="0"/>
        <v>689.29778821100365</v>
      </c>
      <c r="AT12" s="22">
        <f t="shared" si="0"/>
        <v>699.63725503416867</v>
      </c>
      <c r="AU12" s="22">
        <f t="shared" si="0"/>
        <v>710.13181385968119</v>
      </c>
      <c r="AV12" s="22">
        <f t="shared" si="0"/>
        <v>720.78379106757632</v>
      </c>
      <c r="AW12" s="22">
        <f t="shared" si="0"/>
        <v>731.59554793358984</v>
      </c>
      <c r="AX12" s="22">
        <f t="shared" si="0"/>
        <v>742.56948115259365</v>
      </c>
      <c r="AY12" s="22">
        <f t="shared" si="0"/>
        <v>753.70802336988254</v>
      </c>
      <c r="AZ12" s="22">
        <f t="shared" si="0"/>
        <v>765.01364372043065</v>
      </c>
      <c r="BA12" s="22">
        <f t="shared" si="0"/>
        <v>776.488848376237</v>
      </c>
      <c r="BB12" s="22">
        <f t="shared" si="0"/>
        <v>788.13618110188042</v>
      </c>
      <c r="BC12" s="22">
        <f t="shared" si="0"/>
        <v>799.95822381840856</v>
      </c>
      <c r="BD12" s="22">
        <f t="shared" si="0"/>
        <v>811.95759717568455</v>
      </c>
      <c r="BE12" s="22">
        <f t="shared" si="0"/>
        <v>824.13696113331969</v>
      </c>
      <c r="BF12" s="22">
        <f t="shared" si="0"/>
        <v>836.49901555031943</v>
      </c>
      <c r="BG12" s="22">
        <f t="shared" si="0"/>
        <v>849.04650078357417</v>
      </c>
      <c r="BH12" s="22">
        <f t="shared" si="0"/>
        <v>861.7821982953277</v>
      </c>
      <c r="BI12" s="22">
        <f t="shared" si="0"/>
        <v>874.7089312697575</v>
      </c>
      <c r="BJ12" s="22">
        <f t="shared" si="0"/>
        <v>887.82956523880375</v>
      </c>
      <c r="BK12" s="22">
        <f t="shared" si="0"/>
        <v>901.14700871738569</v>
      </c>
      <c r="BL12" s="22">
        <f t="shared" si="0"/>
        <v>914.66421384814635</v>
      </c>
      <c r="BM12" s="22">
        <f t="shared" si="0"/>
        <v>928.38417705586846</v>
      </c>
      <c r="BN12" s="22">
        <f t="shared" si="0"/>
        <v>942.30993971170642</v>
      </c>
      <c r="BO12" s="22">
        <f t="shared" si="0"/>
        <v>956.44458880738193</v>
      </c>
      <c r="BP12" s="22">
        <f t="shared" si="0"/>
        <v>970.79125763949253</v>
      </c>
      <c r="BQ12" s="22">
        <f t="shared" si="0"/>
        <v>985.3531265040848</v>
      </c>
      <c r="BR12" s="22">
        <f t="shared" si="0"/>
        <v>1000.1334234016459</v>
      </c>
      <c r="BS12" s="22">
        <f t="shared" si="0"/>
        <v>1015.1354247526705</v>
      </c>
      <c r="BT12" s="22">
        <f t="shared" si="0"/>
        <v>1030.3624561239603</v>
      </c>
      <c r="BU12" s="22">
        <f t="shared" si="0"/>
        <v>1045.8178929658197</v>
      </c>
      <c r="BV12" s="22">
        <f t="shared" si="0"/>
        <v>1061.5051613603068</v>
      </c>
      <c r="BW12" s="22">
        <f t="shared" si="0"/>
        <v>1077.4277387807113</v>
      </c>
      <c r="BX12" s="22">
        <f t="shared" si="0"/>
        <v>1093.5891548624218</v>
      </c>
      <c r="BY12" s="22">
        <f t="shared" si="0"/>
        <v>1109.9929921853579</v>
      </c>
      <c r="BZ12" s="22">
        <f t="shared" si="0"/>
        <v>1126.6428870681382</v>
      </c>
      <c r="CA12" s="22">
        <f t="shared" si="0"/>
        <v>1143.5425303741602</v>
      </c>
      <c r="CB12" s="22">
        <f t="shared" si="0"/>
        <v>1160.6956683297724</v>
      </c>
      <c r="CC12" s="22">
        <f t="shared" si="0"/>
        <v>1178.1061033547189</v>
      </c>
      <c r="CD12" s="22">
        <f t="shared" si="0"/>
        <v>1195.7776949050397</v>
      </c>
    </row>
    <row r="13" spans="1:82" ht="15.75" customHeight="1" x14ac:dyDescent="0.35">
      <c r="A13" s="19"/>
      <c r="B13" s="19"/>
      <c r="C13" s="19"/>
      <c r="D13" s="19"/>
      <c r="E13" s="19"/>
      <c r="F13" s="19"/>
      <c r="G13" s="19"/>
      <c r="H13" s="19"/>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row>
    <row r="14" spans="1:82" s="9" customFormat="1" ht="14.5" x14ac:dyDescent="0.35">
      <c r="A14" s="80" t="s">
        <v>72</v>
      </c>
      <c r="B14" s="35">
        <v>2020</v>
      </c>
      <c r="C14" s="35">
        <v>2021</v>
      </c>
      <c r="D14" s="35">
        <v>2022</v>
      </c>
      <c r="E14" s="35">
        <v>2023</v>
      </c>
      <c r="F14" s="35">
        <v>2024</v>
      </c>
      <c r="G14" s="35">
        <v>2025</v>
      </c>
      <c r="H14" s="35">
        <v>2026</v>
      </c>
      <c r="I14" s="35">
        <v>2027</v>
      </c>
      <c r="J14" s="35">
        <v>2028</v>
      </c>
      <c r="K14" s="35">
        <v>2029</v>
      </c>
      <c r="L14" s="35">
        <v>2030</v>
      </c>
      <c r="M14" s="35">
        <v>2031</v>
      </c>
      <c r="N14" s="35">
        <v>2032</v>
      </c>
      <c r="O14" s="35">
        <v>2033</v>
      </c>
      <c r="P14" s="35">
        <v>2034</v>
      </c>
      <c r="Q14" s="35">
        <v>2035</v>
      </c>
      <c r="R14" s="35">
        <v>2036</v>
      </c>
      <c r="S14" s="35">
        <v>2037</v>
      </c>
      <c r="T14" s="35">
        <v>2038</v>
      </c>
      <c r="U14" s="35">
        <v>2039</v>
      </c>
      <c r="V14" s="35">
        <v>2040</v>
      </c>
      <c r="W14" s="35">
        <v>2041</v>
      </c>
      <c r="X14" s="35">
        <v>2042</v>
      </c>
      <c r="Y14" s="35">
        <v>2043</v>
      </c>
      <c r="Z14" s="35">
        <v>2044</v>
      </c>
      <c r="AA14" s="35">
        <v>2045</v>
      </c>
      <c r="AB14" s="35">
        <v>2046</v>
      </c>
      <c r="AC14" s="35">
        <v>2047</v>
      </c>
      <c r="AD14" s="35">
        <v>2048</v>
      </c>
      <c r="AE14" s="35">
        <v>2049</v>
      </c>
      <c r="AF14" s="35">
        <v>2050</v>
      </c>
      <c r="AG14" s="35">
        <v>2051</v>
      </c>
      <c r="AH14" s="35">
        <v>2052</v>
      </c>
      <c r="AI14" s="35">
        <v>2053</v>
      </c>
      <c r="AJ14" s="35">
        <v>2054</v>
      </c>
      <c r="AK14" s="35">
        <v>2055</v>
      </c>
      <c r="AL14" s="35">
        <v>2056</v>
      </c>
      <c r="AM14" s="35">
        <v>2057</v>
      </c>
      <c r="AN14" s="35">
        <v>2058</v>
      </c>
      <c r="AO14" s="35">
        <v>2059</v>
      </c>
      <c r="AP14" s="35">
        <v>2060</v>
      </c>
      <c r="AQ14" s="35">
        <v>2061</v>
      </c>
      <c r="AR14" s="35">
        <v>2062</v>
      </c>
      <c r="AS14" s="35">
        <v>2063</v>
      </c>
      <c r="AT14" s="35">
        <v>2064</v>
      </c>
      <c r="AU14" s="35">
        <v>2065</v>
      </c>
      <c r="AV14" s="35">
        <v>2066</v>
      </c>
      <c r="AW14" s="35">
        <v>2067</v>
      </c>
      <c r="AX14" s="35">
        <v>2068</v>
      </c>
      <c r="AY14" s="35">
        <v>2069</v>
      </c>
      <c r="AZ14" s="35">
        <v>2070</v>
      </c>
      <c r="BA14" s="35">
        <v>2071</v>
      </c>
      <c r="BB14" s="35">
        <v>2072</v>
      </c>
      <c r="BC14" s="35">
        <v>2073</v>
      </c>
      <c r="BD14" s="35">
        <v>2074</v>
      </c>
      <c r="BE14" s="35">
        <v>2075</v>
      </c>
      <c r="BF14" s="35">
        <v>2076</v>
      </c>
      <c r="BG14" s="35">
        <v>2077</v>
      </c>
      <c r="BH14" s="35">
        <v>2078</v>
      </c>
      <c r="BI14" s="35">
        <v>2079</v>
      </c>
      <c r="BJ14" s="35">
        <v>2080</v>
      </c>
      <c r="BK14" s="35">
        <v>2081</v>
      </c>
      <c r="BL14" s="35">
        <v>2082</v>
      </c>
      <c r="BM14" s="35">
        <v>2083</v>
      </c>
      <c r="BN14" s="35">
        <v>2084</v>
      </c>
      <c r="BO14" s="35">
        <v>2085</v>
      </c>
      <c r="BP14" s="35">
        <v>2086</v>
      </c>
      <c r="BQ14" s="35">
        <v>2087</v>
      </c>
      <c r="BR14" s="35">
        <v>2088</v>
      </c>
      <c r="BS14" s="35">
        <v>2089</v>
      </c>
      <c r="BT14" s="35">
        <v>2090</v>
      </c>
      <c r="BU14" s="35">
        <v>2091</v>
      </c>
      <c r="BV14" s="35">
        <v>2092</v>
      </c>
      <c r="BW14" s="35">
        <v>2093</v>
      </c>
      <c r="BX14" s="35">
        <v>2094</v>
      </c>
      <c r="BY14" s="35">
        <v>2095</v>
      </c>
      <c r="BZ14" s="35">
        <v>2096</v>
      </c>
      <c r="CA14" s="35">
        <v>2097</v>
      </c>
      <c r="CB14" s="35">
        <v>2098</v>
      </c>
      <c r="CC14" s="35">
        <v>2099</v>
      </c>
      <c r="CD14" s="35">
        <v>2100</v>
      </c>
    </row>
    <row r="15" spans="1:82" s="10" customFormat="1" ht="15.75" customHeight="1" x14ac:dyDescent="0.35">
      <c r="A15" s="2" t="s">
        <v>11</v>
      </c>
      <c r="B15" s="20">
        <f>B10/(Inflation!L$23/Inflation!$L$23)</f>
        <v>120</v>
      </c>
      <c r="C15" s="20">
        <f>C10/(Inflation!M$23/Inflation!$L$23)</f>
        <v>120.9714192434411</v>
      </c>
      <c r="D15" s="20">
        <f>D10/(Inflation!N$23/Inflation!$L$23)</f>
        <v>120.19018305359275</v>
      </c>
      <c r="E15" s="20">
        <f>E10/(Inflation!O$23/Inflation!$L$23)</f>
        <v>117.43147537804502</v>
      </c>
      <c r="F15" s="20">
        <f>F10/(Inflation!P$23/Inflation!$L$23)</f>
        <v>116.27238503968071</v>
      </c>
      <c r="G15" s="20">
        <f>G10/(Inflation!Q$23/Inflation!$L$23)</f>
        <v>115.66027527514761</v>
      </c>
      <c r="H15" s="20">
        <f>H10/(Inflation!R$23/Inflation!$L$23)</f>
        <v>115.13692561326911</v>
      </c>
      <c r="I15" s="20">
        <f>I10/(Inflation!S$23/Inflation!$L$23)</f>
        <v>114.58963184921318</v>
      </c>
      <c r="J15" s="20">
        <f>J10/(Inflation!T$23/Inflation!$L$23)</f>
        <v>114.01953417832158</v>
      </c>
      <c r="K15" s="20">
        <f>K10/(Inflation!U$23/Inflation!$L$23)</f>
        <v>113.42773728812267</v>
      </c>
      <c r="L15" s="20">
        <f>L10/(Inflation!V$23/Inflation!$L$23)</f>
        <v>112.81531131242663</v>
      </c>
      <c r="M15" s="20">
        <f>M10/(Inflation!W$23/Inflation!$L$23)</f>
        <v>112.18329276165673</v>
      </c>
      <c r="N15" s="20">
        <f>N10/(Inflation!X$23/Inflation!$L$23)</f>
        <v>111.53268542998184</v>
      </c>
      <c r="O15" s="20">
        <f>O10/(Inflation!Y$23/Inflation!$L$23)</f>
        <v>111.62380690500635</v>
      </c>
      <c r="P15" s="20">
        <f>P10/(Inflation!Z$23/Inflation!$L$23)</f>
        <v>110.92401779942605</v>
      </c>
      <c r="Q15" s="20">
        <f>Q10/(Inflation!AA$23/Inflation!$L$23)</f>
        <v>110.20875567649253</v>
      </c>
      <c r="R15" s="20">
        <f>R10/(Inflation!AB$23/Inflation!$L$23)</f>
        <v>109.47889636737669</v>
      </c>
      <c r="S15" s="20">
        <f>S10/(Inflation!AC$23/Inflation!$L$23)</f>
        <v>109.43680528841959</v>
      </c>
      <c r="T15" s="20">
        <f>T10/(Inflation!AD$23/Inflation!$L$23)</f>
        <v>108.66651103299581</v>
      </c>
      <c r="U15" s="20">
        <f>U10/(Inflation!AE$23/Inflation!$L$23)</f>
        <v>108.5586266834967</v>
      </c>
      <c r="V15" s="20">
        <f>V10/(Inflation!AF$23/Inflation!$L$23)</f>
        <v>107.75213828650566</v>
      </c>
      <c r="W15" s="20">
        <f>W10/(Inflation!AG$23/Inflation!$L$23)</f>
        <v>106.93553962031417</v>
      </c>
      <c r="X15" s="20">
        <f>X10/(Inflation!AH$23/Inflation!$L$23)</f>
        <v>106.74492368516211</v>
      </c>
      <c r="Y15" s="20">
        <f>Y10/(Inflation!AI$23/Inflation!$L$23)</f>
        <v>105.89774175115286</v>
      </c>
      <c r="Z15" s="20">
        <f>Z10/(Inflation!AJ$23/Inflation!$L$23)</f>
        <v>105.65345630305333</v>
      </c>
      <c r="AA15" s="20">
        <f>AA10/(Inflation!AK$23/Inflation!$L$23)</f>
        <v>105.37803643509795</v>
      </c>
      <c r="AB15" s="20">
        <f>AB10/(Inflation!AL$23/Inflation!$L$23)</f>
        <v>104.48579815868671</v>
      </c>
      <c r="AC15" s="20">
        <f>AC10/(Inflation!AM$23/Inflation!$L$23)</f>
        <v>104.16352427143805</v>
      </c>
      <c r="AD15" s="20">
        <f>AD10/(Inflation!AN$23/Inflation!$L$23)</f>
        <v>103.81371718093706</v>
      </c>
      <c r="AE15" s="20">
        <f>AE10/(Inflation!AO$23/Inflation!$L$23)</f>
        <v>102.88443838264223</v>
      </c>
      <c r="AF15" s="20">
        <f>AF10/(Inflation!AP$23/Inflation!$L$23)</f>
        <v>102.49398510604776</v>
      </c>
      <c r="AG15" s="20">
        <f>AG10/(Inflation!AQ$23/Inflation!$L$23)</f>
        <v>101.99156361042986</v>
      </c>
      <c r="AH15" s="20">
        <f>AH10/(Inflation!AR$23/Inflation!$L$23)</f>
        <v>101.49160496528069</v>
      </c>
      <c r="AI15" s="20">
        <f>AI10/(Inflation!AS$23/Inflation!$L$23)</f>
        <v>100.99409709780382</v>
      </c>
      <c r="AJ15" s="20">
        <f>AJ10/(Inflation!AT$23/Inflation!$L$23)</f>
        <v>100.49902799438318</v>
      </c>
      <c r="AK15" s="20">
        <f>AK10/(Inflation!AU$23/Inflation!$L$23)</f>
        <v>100.00638570029307</v>
      </c>
      <c r="AL15" s="20">
        <f>AL10/(Inflation!AV$23/Inflation!$L$23)</f>
        <v>99.516158319409271</v>
      </c>
      <c r="AM15" s="20">
        <f>AM10/(Inflation!AW$23/Inflation!$L$23)</f>
        <v>99.028334013921949</v>
      </c>
      <c r="AN15" s="20">
        <f>AN10/(Inflation!AX$23/Inflation!$L$23)</f>
        <v>98.542901004049767</v>
      </c>
      <c r="AO15" s="20">
        <f>AO10/(Inflation!AY$23/Inflation!$L$23)</f>
        <v>98.059847567755384</v>
      </c>
      <c r="AP15" s="20">
        <f>AP10/(Inflation!AZ$23/Inflation!$L$23)</f>
        <v>97.579162040462464</v>
      </c>
      <c r="AQ15" s="20">
        <f>AQ10/(Inflation!BA$23/Inflation!$L$23)</f>
        <v>97.100832814773923</v>
      </c>
      <c r="AR15" s="20">
        <f>AR10/(Inflation!BB$23/Inflation!$L$23)</f>
        <v>96.624848340191676</v>
      </c>
      <c r="AS15" s="20">
        <f>AS10/(Inflation!BC$23/Inflation!$L$23)</f>
        <v>96.151197122837772</v>
      </c>
      <c r="AT15" s="20">
        <f>AT10/(Inflation!BD$23/Inflation!$L$23)</f>
        <v>95.679867725176805</v>
      </c>
      <c r="AU15" s="20">
        <f>AU10/(Inflation!BE$23/Inflation!$L$23)</f>
        <v>95.210848765739669</v>
      </c>
      <c r="AV15" s="20">
        <f>AV10/(Inflation!BF$23/Inflation!$L$23)</f>
        <v>94.744128918848759</v>
      </c>
      <c r="AW15" s="20">
        <f>AW10/(Inflation!BG$23/Inflation!$L$23)</f>
        <v>94.279696914344598</v>
      </c>
      <c r="AX15" s="20">
        <f>AX10/(Inflation!BH$23/Inflation!$L$23)</f>
        <v>93.817541537313488</v>
      </c>
      <c r="AY15" s="20">
        <f>AY10/(Inflation!BI$23/Inflation!$L$23)</f>
        <v>93.35765162781685</v>
      </c>
      <c r="AZ15" s="20">
        <f>AZ10/(Inflation!BJ$23/Inflation!$L$23)</f>
        <v>92.90001608062164</v>
      </c>
      <c r="BA15" s="20">
        <f>BA10/(Inflation!BK$23/Inflation!$L$23)</f>
        <v>92.444623844932323</v>
      </c>
      <c r="BB15" s="20">
        <f>BB10/(Inflation!BL$23/Inflation!$L$23)</f>
        <v>91.991463924123821</v>
      </c>
      <c r="BC15" s="20">
        <f>BC10/(Inflation!BM$23/Inflation!$L$23)</f>
        <v>91.54052537547615</v>
      </c>
      <c r="BD15" s="20">
        <f>BD10/(Inflation!BN$23/Inflation!$L$23)</f>
        <v>91.091797309910092</v>
      </c>
      <c r="BE15" s="20">
        <f>BE10/(Inflation!BO$23/Inflation!$L$23)</f>
        <v>90.645268891724228</v>
      </c>
      <c r="BF15" s="20">
        <f>BF10/(Inflation!BP$23/Inflation!$L$23)</f>
        <v>90.200929338333424</v>
      </c>
      <c r="BG15" s="20">
        <f>BG10/(Inflation!BQ$23/Inflation!$L$23)</f>
        <v>89.758767920008239</v>
      </c>
      <c r="BH15" s="20">
        <f>BH10/(Inflation!BR$23/Inflation!$L$23)</f>
        <v>89.31877395961601</v>
      </c>
      <c r="BI15" s="20">
        <f>BI10/(Inflation!BS$23/Inflation!$L$23)</f>
        <v>88.880936832363005</v>
      </c>
      <c r="BJ15" s="20">
        <f>BJ10/(Inflation!BT$23/Inflation!$L$23)</f>
        <v>88.44524596553768</v>
      </c>
      <c r="BK15" s="20">
        <f>BK10/(Inflation!BU$23/Inflation!$L$23)</f>
        <v>88.011690838255618</v>
      </c>
      <c r="BL15" s="20">
        <f>BL10/(Inflation!BV$23/Inflation!$L$23)</f>
        <v>87.580260981205328</v>
      </c>
      <c r="BM15" s="20">
        <f>BM10/(Inflation!BW$23/Inflation!$L$23)</f>
        <v>87.150945976395491</v>
      </c>
      <c r="BN15" s="20">
        <f>BN10/(Inflation!BX$23/Inflation!$L$23)</f>
        <v>86.723735456903341</v>
      </c>
      <c r="BO15" s="20">
        <f>BO10/(Inflation!BY$23/Inflation!$L$23)</f>
        <v>86.2986191066244</v>
      </c>
      <c r="BP15" s="20">
        <f>BP10/(Inflation!BZ$23/Inflation!$L$23)</f>
        <v>85.875586660023302</v>
      </c>
      <c r="BQ15" s="20">
        <f>BQ10/(Inflation!CA$23/Inflation!$L$23)</f>
        <v>85.454627901885914</v>
      </c>
      <c r="BR15" s="20">
        <f>BR10/(Inflation!CB$23/Inflation!$L$23)</f>
        <v>85.035732667072722</v>
      </c>
      <c r="BS15" s="20">
        <f>BS10/(Inflation!CC$23/Inflation!$L$23)</f>
        <v>84.618890840273338</v>
      </c>
      <c r="BT15" s="20">
        <f>BT10/(Inflation!CD$23/Inflation!$L$23)</f>
        <v>84.204092355762185</v>
      </c>
      <c r="BU15" s="20">
        <f>BU10/(Inflation!CE$23/Inflation!$L$23)</f>
        <v>83.79132719715551</v>
      </c>
      <c r="BV15" s="20">
        <f>BV10/(Inflation!CF$23/Inflation!$L$23)</f>
        <v>83.380585397169455</v>
      </c>
      <c r="BW15" s="20">
        <f>BW10/(Inflation!CG$23/Inflation!$L$23)</f>
        <v>82.971857037379394</v>
      </c>
      <c r="BX15" s="20">
        <f>BX10/(Inflation!CH$23/Inflation!$L$23)</f>
        <v>82.565132247980472</v>
      </c>
      <c r="BY15" s="20">
        <f>BY10/(Inflation!CI$23/Inflation!$L$23)</f>
        <v>82.160401207549185</v>
      </c>
      <c r="BZ15" s="20">
        <f>BZ10/(Inflation!CJ$23/Inflation!$L$23)</f>
        <v>81.757654142806288</v>
      </c>
      <c r="CA15" s="20">
        <f>CA10/(Inflation!CK$23/Inflation!$L$23)</f>
        <v>81.356881328380766</v>
      </c>
      <c r="CB15" s="20">
        <f>CB10/(Inflation!CL$23/Inflation!$L$23)</f>
        <v>80.958073086574956</v>
      </c>
      <c r="CC15" s="20">
        <f>CC10/(Inflation!CM$23/Inflation!$L$23)</f>
        <v>80.561219787130952</v>
      </c>
      <c r="CD15" s="20">
        <f>CD10/(Inflation!CN$23/Inflation!$L$23)</f>
        <v>80.166311846997942</v>
      </c>
    </row>
    <row r="16" spans="1:82" s="10" customFormat="1" ht="15.75" customHeight="1" x14ac:dyDescent="0.35">
      <c r="A16" s="3" t="s">
        <v>12</v>
      </c>
      <c r="B16" s="21">
        <f>B11/(Inflation!L$23/Inflation!$L$23)</f>
        <v>241</v>
      </c>
      <c r="C16" s="21">
        <f>C11/(Inflation!M$23/Inflation!$L$23)</f>
        <v>242.93440749707435</v>
      </c>
      <c r="D16" s="21">
        <f>D11/(Inflation!N$23/Inflation!$L$23)</f>
        <v>240.38036610718549</v>
      </c>
      <c r="E16" s="21">
        <f>E11/(Inflation!O$23/Inflation!$L$23)</f>
        <v>234.86295075609004</v>
      </c>
      <c r="F16" s="21">
        <f>F11/(Inflation!P$23/Inflation!$L$23)</f>
        <v>232.54477007936143</v>
      </c>
      <c r="G16" s="21">
        <f>G11/(Inflation!Q$23/Inflation!$L$23)</f>
        <v>231.32055055029522</v>
      </c>
      <c r="H16" s="21">
        <f>H11/(Inflation!R$23/Inflation!$L$23)</f>
        <v>230.27385122653823</v>
      </c>
      <c r="I16" s="21">
        <f>I11/(Inflation!S$23/Inflation!$L$23)</f>
        <v>229.17926369842635</v>
      </c>
      <c r="J16" s="21">
        <f>J11/(Inflation!T$23/Inflation!$L$23)</f>
        <v>228.03906835664316</v>
      </c>
      <c r="K16" s="21">
        <f>K11/(Inflation!U$23/Inflation!$L$23)</f>
        <v>226.85547457624534</v>
      </c>
      <c r="L16" s="21">
        <f>L11/(Inflation!V$23/Inflation!$L$23)</f>
        <v>225.63062262485326</v>
      </c>
      <c r="M16" s="21">
        <f>M11/(Inflation!W$23/Inflation!$L$23)</f>
        <v>225.15660871177585</v>
      </c>
      <c r="N16" s="21">
        <f>N11/(Inflation!X$23/Inflation!$L$23)</f>
        <v>223.83990339767189</v>
      </c>
      <c r="O16" s="21">
        <f>O11/(Inflation!Y$23/Inflation!$L$23)</f>
        <v>222.48826818480859</v>
      </c>
      <c r="P16" s="21">
        <f>P11/(Inflation!Z$23/Inflation!$L$23)</f>
        <v>221.84803559885211</v>
      </c>
      <c r="Q16" s="21">
        <f>Q11/(Inflation!AA$23/Inflation!$L$23)</f>
        <v>220.41751135298506</v>
      </c>
      <c r="R16" s="21">
        <f>R11/(Inflation!AB$23/Inflation!$L$23)</f>
        <v>219.67334107702382</v>
      </c>
      <c r="S16" s="21">
        <f>S11/(Inflation!AC$23/Inflation!$L$23)</f>
        <v>218.87361057683918</v>
      </c>
      <c r="T16" s="21">
        <f>T11/(Inflation!AD$23/Inflation!$L$23)</f>
        <v>217.33302206599163</v>
      </c>
      <c r="U16" s="21">
        <f>U11/(Inflation!AE$23/Inflation!$L$23)</f>
        <v>216.44297618262385</v>
      </c>
      <c r="V16" s="21">
        <f>V11/(Inflation!AF$23/Inflation!$L$23)</f>
        <v>215.50427657301131</v>
      </c>
      <c r="W16" s="21">
        <f>W11/(Inflation!AG$23/Inflation!$L$23)</f>
        <v>214.51917342014542</v>
      </c>
      <c r="X16" s="21">
        <f>X11/(Inflation!AH$23/Inflation!$L$23)</f>
        <v>213.48984737032421</v>
      </c>
      <c r="Y16" s="21">
        <f>Y11/(Inflation!AI$23/Inflation!$L$23)</f>
        <v>212.41841139495958</v>
      </c>
      <c r="Z16" s="21">
        <f>Z11/(Inflation!AJ$23/Inflation!$L$23)</f>
        <v>211.30691260610666</v>
      </c>
      <c r="AA16" s="21">
        <f>AA11/(Inflation!AK$23/Inflation!$L$23)</f>
        <v>210.15733402681468</v>
      </c>
      <c r="AB16" s="21">
        <f>AB11/(Inflation!AL$23/Inflation!$L$23)</f>
        <v>208.97159631737341</v>
      </c>
      <c r="AC16" s="21">
        <f>AC11/(Inflation!AM$23/Inflation!$L$23)</f>
        <v>208.3270485428761</v>
      </c>
      <c r="AD16" s="21">
        <f>AD11/(Inflation!AN$23/Inflation!$L$23)</f>
        <v>207.06322937719511</v>
      </c>
      <c r="AE16" s="21">
        <f>AE11/(Inflation!AO$23/Inflation!$L$23)</f>
        <v>206.32201890712662</v>
      </c>
      <c r="AF16" s="21">
        <f>AF11/(Inflation!AP$23/Inflation!$L$23)</f>
        <v>204.98797021209552</v>
      </c>
      <c r="AG16" s="21">
        <f>AG11/(Inflation!AQ$23/Inflation!$L$23)</f>
        <v>203.98312722085973</v>
      </c>
      <c r="AH16" s="21">
        <f>AH11/(Inflation!AR$23/Inflation!$L$23)</f>
        <v>202.98320993056137</v>
      </c>
      <c r="AI16" s="21">
        <f>AI11/(Inflation!AS$23/Inflation!$L$23)</f>
        <v>201.98819419560763</v>
      </c>
      <c r="AJ16" s="21">
        <f>AJ11/(Inflation!AT$23/Inflation!$L$23)</f>
        <v>200.99805598876637</v>
      </c>
      <c r="AK16" s="21">
        <f>AK11/(Inflation!AU$23/Inflation!$L$23)</f>
        <v>200.01277140058613</v>
      </c>
      <c r="AL16" s="21">
        <f>AL11/(Inflation!AV$23/Inflation!$L$23)</f>
        <v>199.03231663881854</v>
      </c>
      <c r="AM16" s="21">
        <f>AM11/(Inflation!AW$23/Inflation!$L$23)</f>
        <v>198.0566680278439</v>
      </c>
      <c r="AN16" s="21">
        <f>AN11/(Inflation!AX$23/Inflation!$L$23)</f>
        <v>197.08580200809953</v>
      </c>
      <c r="AO16" s="21">
        <f>AO11/(Inflation!AY$23/Inflation!$L$23)</f>
        <v>196.11969513551077</v>
      </c>
      <c r="AP16" s="21">
        <f>AP11/(Inflation!AZ$23/Inflation!$L$23)</f>
        <v>195.15832408092493</v>
      </c>
      <c r="AQ16" s="21">
        <f>AQ11/(Inflation!BA$23/Inflation!$L$23)</f>
        <v>194.20166562954785</v>
      </c>
      <c r="AR16" s="21">
        <f>AR11/(Inflation!BB$23/Inflation!$L$23)</f>
        <v>193.24969668038335</v>
      </c>
      <c r="AS16" s="21">
        <f>AS11/(Inflation!BC$23/Inflation!$L$23)</f>
        <v>192.30239424567554</v>
      </c>
      <c r="AT16" s="21">
        <f>AT11/(Inflation!BD$23/Inflation!$L$23)</f>
        <v>191.35973545035361</v>
      </c>
      <c r="AU16" s="21">
        <f>AU11/(Inflation!BE$23/Inflation!$L$23)</f>
        <v>190.42169753147934</v>
      </c>
      <c r="AV16" s="21">
        <f>AV11/(Inflation!BF$23/Inflation!$L$23)</f>
        <v>189.48825783769752</v>
      </c>
      <c r="AW16" s="21">
        <f>AW11/(Inflation!BG$23/Inflation!$L$23)</f>
        <v>188.5593938286892</v>
      </c>
      <c r="AX16" s="21">
        <f>AX11/(Inflation!BH$23/Inflation!$L$23)</f>
        <v>187.63508307462698</v>
      </c>
      <c r="AY16" s="21">
        <f>AY11/(Inflation!BI$23/Inflation!$L$23)</f>
        <v>186.7153032556337</v>
      </c>
      <c r="AZ16" s="21">
        <f>AZ11/(Inflation!BJ$23/Inflation!$L$23)</f>
        <v>185.80003216124328</v>
      </c>
      <c r="BA16" s="21">
        <f>BA11/(Inflation!BK$23/Inflation!$L$23)</f>
        <v>184.88924768986465</v>
      </c>
      <c r="BB16" s="21">
        <f>BB11/(Inflation!BL$23/Inflation!$L$23)</f>
        <v>183.98292784824764</v>
      </c>
      <c r="BC16" s="21">
        <f>BC11/(Inflation!BM$23/Inflation!$L$23)</f>
        <v>183.0810507509523</v>
      </c>
      <c r="BD16" s="21">
        <f>BD11/(Inflation!BN$23/Inflation!$L$23)</f>
        <v>182.18359461982018</v>
      </c>
      <c r="BE16" s="21">
        <f>BE11/(Inflation!BO$23/Inflation!$L$23)</f>
        <v>181.29053778344846</v>
      </c>
      <c r="BF16" s="21">
        <f>BF11/(Inflation!BP$23/Inflation!$L$23)</f>
        <v>180.40185867666685</v>
      </c>
      <c r="BG16" s="21">
        <f>BG11/(Inflation!BQ$23/Inflation!$L$23)</f>
        <v>179.51753584001648</v>
      </c>
      <c r="BH16" s="21">
        <f>BH11/(Inflation!BR$23/Inflation!$L$23)</f>
        <v>178.63754791923202</v>
      </c>
      <c r="BI16" s="21">
        <f>BI11/(Inflation!BS$23/Inflation!$L$23)</f>
        <v>177.76187366472601</v>
      </c>
      <c r="BJ16" s="21">
        <f>BJ11/(Inflation!BT$23/Inflation!$L$23)</f>
        <v>176.89049193107536</v>
      </c>
      <c r="BK16" s="21">
        <f>BK11/(Inflation!BU$23/Inflation!$L$23)</f>
        <v>176.02338167651124</v>
      </c>
      <c r="BL16" s="21">
        <f>BL11/(Inflation!BV$23/Inflation!$L$23)</f>
        <v>175.16052196241066</v>
      </c>
      <c r="BM16" s="21">
        <f>BM11/(Inflation!BW$23/Inflation!$L$23)</f>
        <v>174.30189195279098</v>
      </c>
      <c r="BN16" s="21">
        <f>BN11/(Inflation!BX$23/Inflation!$L$23)</f>
        <v>173.44747091380668</v>
      </c>
      <c r="BO16" s="21">
        <f>BO11/(Inflation!BY$23/Inflation!$L$23)</f>
        <v>172.5972382132488</v>
      </c>
      <c r="BP16" s="21">
        <f>BP11/(Inflation!BZ$23/Inflation!$L$23)</f>
        <v>171.7511733200466</v>
      </c>
      <c r="BQ16" s="21">
        <f>BQ11/(Inflation!CA$23/Inflation!$L$23)</f>
        <v>170.90925580377183</v>
      </c>
      <c r="BR16" s="21">
        <f>BR11/(Inflation!CB$23/Inflation!$L$23)</f>
        <v>170.07146533414544</v>
      </c>
      <c r="BS16" s="21">
        <f>BS11/(Inflation!CC$23/Inflation!$L$23)</f>
        <v>169.23778168054668</v>
      </c>
      <c r="BT16" s="21">
        <f>BT11/(Inflation!CD$23/Inflation!$L$23)</f>
        <v>168.40818471152437</v>
      </c>
      <c r="BU16" s="21">
        <f>BU11/(Inflation!CE$23/Inflation!$L$23)</f>
        <v>167.58265439431102</v>
      </c>
      <c r="BV16" s="21">
        <f>BV11/(Inflation!CF$23/Inflation!$L$23)</f>
        <v>166.76117079433891</v>
      </c>
      <c r="BW16" s="21">
        <f>BW11/(Inflation!CG$23/Inflation!$L$23)</f>
        <v>165.94371407475879</v>
      </c>
      <c r="BX16" s="21">
        <f>BX11/(Inflation!CH$23/Inflation!$L$23)</f>
        <v>165.13026449596094</v>
      </c>
      <c r="BY16" s="21">
        <f>BY11/(Inflation!CI$23/Inflation!$L$23)</f>
        <v>164.32080241509837</v>
      </c>
      <c r="BZ16" s="21">
        <f>BZ11/(Inflation!CJ$23/Inflation!$L$23)</f>
        <v>163.51530828561258</v>
      </c>
      <c r="CA16" s="21">
        <f>CA11/(Inflation!CK$23/Inflation!$L$23)</f>
        <v>162.71376265676153</v>
      </c>
      <c r="CB16" s="21">
        <f>CB11/(Inflation!CL$23/Inflation!$L$23)</f>
        <v>161.91614617314991</v>
      </c>
      <c r="CC16" s="21">
        <f>CC11/(Inflation!CM$23/Inflation!$L$23)</f>
        <v>161.1224395742619</v>
      </c>
      <c r="CD16" s="21">
        <f>CD11/(Inflation!CN$23/Inflation!$L$23)</f>
        <v>160.33262369399588</v>
      </c>
    </row>
    <row r="17" spans="1:82" s="10" customFormat="1" ht="15.75" customHeight="1" x14ac:dyDescent="0.35">
      <c r="A17" s="4" t="s">
        <v>13</v>
      </c>
      <c r="B17" s="22">
        <f>B12/(Inflation!L$23/Inflation!$L$23)</f>
        <v>361</v>
      </c>
      <c r="C17" s="22">
        <f>C12/(Inflation!M$23/Inflation!$L$23)</f>
        <v>363.90582674051547</v>
      </c>
      <c r="D17" s="22">
        <f>D12/(Inflation!N$23/Inflation!$L$23)</f>
        <v>361.53982483056529</v>
      </c>
      <c r="E17" s="22">
        <f>E12/(Inflation!O$23/Inflation!$L$23)</f>
        <v>352.29442613413505</v>
      </c>
      <c r="F17" s="22">
        <f>F12/(Inflation!P$23/Inflation!$L$23)</f>
        <v>348.81715511904213</v>
      </c>
      <c r="G17" s="22">
        <f>G12/(Inflation!Q$23/Inflation!$L$23)</f>
        <v>346.98082582544288</v>
      </c>
      <c r="H17" s="22">
        <f>H12/(Inflation!R$23/Inflation!$L$23)</f>
        <v>345.41077683980734</v>
      </c>
      <c r="I17" s="22">
        <f>I12/(Inflation!S$23/Inflation!$L$23)</f>
        <v>343.76889554763954</v>
      </c>
      <c r="J17" s="22">
        <f>J12/(Inflation!T$23/Inflation!$L$23)</f>
        <v>342.05860253496473</v>
      </c>
      <c r="K17" s="22">
        <f>K12/(Inflation!U$23/Inflation!$L$23)</f>
        <v>340.28321186436801</v>
      </c>
      <c r="L17" s="22">
        <f>L12/(Inflation!V$23/Inflation!$L$23)</f>
        <v>338.4459339372799</v>
      </c>
      <c r="M17" s="22">
        <f>M12/(Inflation!W$23/Inflation!$L$23)</f>
        <v>337.33990147343258</v>
      </c>
      <c r="N17" s="22">
        <f>N12/(Inflation!X$23/Inflation!$L$23)</f>
        <v>335.37258882765371</v>
      </c>
      <c r="O17" s="22">
        <f>O12/(Inflation!Y$23/Inflation!$L$23)</f>
        <v>334.11207508981494</v>
      </c>
      <c r="P17" s="22">
        <f>P12/(Inflation!Z$23/Inflation!$L$23)</f>
        <v>332.77205339827816</v>
      </c>
      <c r="Q17" s="22">
        <f>Q12/(Inflation!AA$23/Inflation!$L$23)</f>
        <v>330.62626702947762</v>
      </c>
      <c r="R17" s="22">
        <f>R12/(Inflation!AB$23/Inflation!$L$23)</f>
        <v>329.1522374444005</v>
      </c>
      <c r="S17" s="22">
        <f>S12/(Inflation!AC$23/Inflation!$L$23)</f>
        <v>327.60889788264069</v>
      </c>
      <c r="T17" s="22">
        <f>T12/(Inflation!AD$23/Inflation!$L$23)</f>
        <v>325.99953309898746</v>
      </c>
      <c r="U17" s="22">
        <f>U12/(Inflation!AE$23/Inflation!$L$23)</f>
        <v>325.00160286612055</v>
      </c>
      <c r="V17" s="22">
        <f>V12/(Inflation!AF$23/Inflation!$L$23)</f>
        <v>323.25641485951701</v>
      </c>
      <c r="W17" s="22">
        <f>W12/(Inflation!AG$23/Inflation!$L$23)</f>
        <v>321.45471304045958</v>
      </c>
      <c r="X17" s="22">
        <f>X12/(Inflation!AH$23/Inflation!$L$23)</f>
        <v>320.23477105548631</v>
      </c>
      <c r="Y17" s="22">
        <f>Y12/(Inflation!AI$23/Inflation!$L$23)</f>
        <v>318.31615314611247</v>
      </c>
      <c r="Z17" s="22">
        <f>Z12/(Inflation!AJ$23/Inflation!$L$23)</f>
        <v>316.96036890915997</v>
      </c>
      <c r="AA17" s="22">
        <f>AA12/(Inflation!AK$23/Inflation!$L$23)</f>
        <v>315.53537046191263</v>
      </c>
      <c r="AB17" s="22">
        <f>AB12/(Inflation!AL$23/Inflation!$L$23)</f>
        <v>314.04439334212015</v>
      </c>
      <c r="AC17" s="22">
        <f>AC12/(Inflation!AM$23/Inflation!$L$23)</f>
        <v>312.49057281431413</v>
      </c>
      <c r="AD17" s="22">
        <f>AD12/(Inflation!AN$23/Inflation!$L$23)</f>
        <v>310.87694655813215</v>
      </c>
      <c r="AE17" s="22">
        <f>AE12/(Inflation!AO$23/Inflation!$L$23)</f>
        <v>309.20645728976882</v>
      </c>
      <c r="AF17" s="22">
        <f>AF12/(Inflation!AP$23/Inflation!$L$23)</f>
        <v>308.02425153563559</v>
      </c>
      <c r="AG17" s="22">
        <f>AG12/(Inflation!AQ$23/Inflation!$L$23)</f>
        <v>306.51432873399028</v>
      </c>
      <c r="AH17" s="22">
        <f>AH12/(Inflation!AR$23/Inflation!$L$23)</f>
        <v>305.01180751470599</v>
      </c>
      <c r="AI17" s="22">
        <f>AI12/(Inflation!AS$23/Inflation!$L$23)</f>
        <v>303.51665159551629</v>
      </c>
      <c r="AJ17" s="22">
        <f>AJ12/(Inflation!AT$23/Inflation!$L$23)</f>
        <v>302.02882487200878</v>
      </c>
      <c r="AK17" s="22">
        <f>AK12/(Inflation!AU$23/Inflation!$L$23)</f>
        <v>300.5482914167539</v>
      </c>
      <c r="AL17" s="22">
        <f>AL12/(Inflation!AV$23/Inflation!$L$23)</f>
        <v>299.07501547843646</v>
      </c>
      <c r="AM17" s="22">
        <f>AM12/(Inflation!AW$23/Inflation!$L$23)</f>
        <v>297.60896148099306</v>
      </c>
      <c r="AN17" s="22">
        <f>AN12/(Inflation!AX$23/Inflation!$L$23)</f>
        <v>296.15009402275285</v>
      </c>
      <c r="AO17" s="22">
        <f>AO12/(Inflation!AY$23/Inflation!$L$23)</f>
        <v>294.69837787558242</v>
      </c>
      <c r="AP17" s="22">
        <f>AP12/(Inflation!AZ$23/Inflation!$L$23)</f>
        <v>293.25377798403542</v>
      </c>
      <c r="AQ17" s="22">
        <f>AQ12/(Inflation!BA$23/Inflation!$L$23)</f>
        <v>291.81625946450583</v>
      </c>
      <c r="AR17" s="22">
        <f>AR12/(Inflation!BB$23/Inflation!$L$23)</f>
        <v>290.38578760438565</v>
      </c>
      <c r="AS17" s="22">
        <f>AS12/(Inflation!BC$23/Inflation!$L$23)</f>
        <v>288.96232786122687</v>
      </c>
      <c r="AT17" s="22">
        <f>AT12/(Inflation!BD$23/Inflation!$L$23)</f>
        <v>287.54584586190714</v>
      </c>
      <c r="AU17" s="22">
        <f>AU12/(Inflation!BE$23/Inflation!$L$23)</f>
        <v>286.13630740179974</v>
      </c>
      <c r="AV17" s="22">
        <f>AV12/(Inflation!BF$23/Inflation!$L$23)</f>
        <v>284.73367844394772</v>
      </c>
      <c r="AW17" s="22">
        <f>AW12/(Inflation!BG$23/Inflation!$L$23)</f>
        <v>283.33792511824208</v>
      </c>
      <c r="AX17" s="22">
        <f>AX12/(Inflation!BH$23/Inflation!$L$23)</f>
        <v>281.9490137206036</v>
      </c>
      <c r="AY17" s="22">
        <f>AY12/(Inflation!BI$23/Inflation!$L$23)</f>
        <v>280.56691071216926</v>
      </c>
      <c r="AZ17" s="22">
        <f>AZ12/(Inflation!BJ$23/Inflation!$L$23)</f>
        <v>279.19158271848204</v>
      </c>
      <c r="BA17" s="22">
        <f>BA12/(Inflation!BK$23/Inflation!$L$23)</f>
        <v>277.82299652868556</v>
      </c>
      <c r="BB17" s="22">
        <f>BB12/(Inflation!BL$23/Inflation!$L$23)</f>
        <v>276.46111909472137</v>
      </c>
      <c r="BC17" s="22">
        <f>BC12/(Inflation!BM$23/Inflation!$L$23)</f>
        <v>275.1059175305316</v>
      </c>
      <c r="BD17" s="22">
        <f>BD12/(Inflation!BN$23/Inflation!$L$23)</f>
        <v>273.75735911126418</v>
      </c>
      <c r="BE17" s="22">
        <f>BE12/(Inflation!BO$23/Inflation!$L$23)</f>
        <v>272.41541127248342</v>
      </c>
      <c r="BF17" s="22">
        <f>BF12/(Inflation!BP$23/Inflation!$L$23)</f>
        <v>271.08004160938304</v>
      </c>
      <c r="BG17" s="22">
        <f>BG12/(Inflation!BQ$23/Inflation!$L$23)</f>
        <v>269.75121787600364</v>
      </c>
      <c r="BH17" s="22">
        <f>BH12/(Inflation!BR$23/Inflation!$L$23)</f>
        <v>268.42890798445455</v>
      </c>
      <c r="BI17" s="22">
        <f>BI12/(Inflation!BS$23/Inflation!$L$23)</f>
        <v>267.11308000413857</v>
      </c>
      <c r="BJ17" s="22">
        <f>BJ12/(Inflation!BT$23/Inflation!$L$23)</f>
        <v>265.803702160981</v>
      </c>
      <c r="BK17" s="22">
        <f>BK12/(Inflation!BU$23/Inflation!$L$23)</f>
        <v>264.50074283666243</v>
      </c>
      <c r="BL17" s="22">
        <f>BL12/(Inflation!BV$23/Inflation!$L$23)</f>
        <v>263.20417056785521</v>
      </c>
      <c r="BM17" s="22">
        <f>BM12/(Inflation!BW$23/Inflation!$L$23)</f>
        <v>261.91395404546375</v>
      </c>
      <c r="BN17" s="22">
        <f>BN12/(Inflation!BX$23/Inflation!$L$23)</f>
        <v>260.63006211386829</v>
      </c>
      <c r="BO17" s="22">
        <f>BO12/(Inflation!BY$23/Inflation!$L$23)</f>
        <v>259.35246377017285</v>
      </c>
      <c r="BP17" s="22">
        <f>BP12/(Inflation!BZ$23/Inflation!$L$23)</f>
        <v>258.0811281634563</v>
      </c>
      <c r="BQ17" s="22">
        <f>BQ12/(Inflation!CA$23/Inflation!$L$23)</f>
        <v>256.81602459402757</v>
      </c>
      <c r="BR17" s="22">
        <f>BR12/(Inflation!CB$23/Inflation!$L$23)</f>
        <v>255.55712251268423</v>
      </c>
      <c r="BS17" s="22">
        <f>BS12/(Inflation!CC$23/Inflation!$L$23)</f>
        <v>254.30439151997496</v>
      </c>
      <c r="BT17" s="22">
        <f>BT12/(Inflation!CD$23/Inflation!$L$23)</f>
        <v>253.05780136546522</v>
      </c>
      <c r="BU17" s="22">
        <f>BU12/(Inflation!CE$23/Inflation!$L$23)</f>
        <v>251.81732194700706</v>
      </c>
      <c r="BV17" s="22">
        <f>BV12/(Inflation!CF$23/Inflation!$L$23)</f>
        <v>250.58292331001189</v>
      </c>
      <c r="BW17" s="22">
        <f>BW12/(Inflation!CG$23/Inflation!$L$23)</f>
        <v>249.35457564672745</v>
      </c>
      <c r="BX17" s="22">
        <f>BX12/(Inflation!CH$23/Inflation!$L$23)</f>
        <v>248.13224929551799</v>
      </c>
      <c r="BY17" s="22">
        <f>BY12/(Inflation!CI$23/Inflation!$L$23)</f>
        <v>246.9159147401478</v>
      </c>
      <c r="BZ17" s="22">
        <f>BZ12/(Inflation!CJ$23/Inflation!$L$23)</f>
        <v>245.70554260906857</v>
      </c>
      <c r="CA17" s="22">
        <f>CA12/(Inflation!CK$23/Inflation!$L$23)</f>
        <v>244.50110367471041</v>
      </c>
      <c r="CB17" s="22">
        <f>CB12/(Inflation!CL$23/Inflation!$L$23)</f>
        <v>243.30256885277547</v>
      </c>
      <c r="CC17" s="22">
        <f>CC12/(Inflation!CM$23/Inflation!$L$23)</f>
        <v>242.10990920153637</v>
      </c>
      <c r="CD17" s="22">
        <f>CD12/(Inflation!CN$23/Inflation!$L$23)</f>
        <v>240.92309592113665</v>
      </c>
    </row>
    <row r="18" spans="1:82" ht="15.75" customHeight="1" x14ac:dyDescent="0.35">
      <c r="A18" s="19"/>
      <c r="B18" s="19"/>
      <c r="C18" s="19"/>
      <c r="D18" s="19"/>
      <c r="E18" s="19"/>
      <c r="F18" s="19"/>
      <c r="G18" s="19"/>
      <c r="H18" s="19"/>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row>
    <row r="19" spans="1:82" s="9" customFormat="1" ht="14.5" x14ac:dyDescent="0.35">
      <c r="A19" s="80" t="s">
        <v>73</v>
      </c>
      <c r="B19" s="35">
        <v>2020</v>
      </c>
      <c r="C19" s="35">
        <v>2021</v>
      </c>
      <c r="D19" s="35">
        <v>2022</v>
      </c>
      <c r="E19" s="35">
        <v>2023</v>
      </c>
      <c r="F19" s="35">
        <v>2024</v>
      </c>
      <c r="G19" s="35">
        <v>2025</v>
      </c>
      <c r="H19" s="35">
        <v>2026</v>
      </c>
      <c r="I19" s="35">
        <v>2027</v>
      </c>
      <c r="J19" s="35">
        <v>2028</v>
      </c>
      <c r="K19" s="35">
        <v>2029</v>
      </c>
      <c r="L19" s="35">
        <v>2030</v>
      </c>
      <c r="M19" s="35">
        <v>2031</v>
      </c>
      <c r="N19" s="35">
        <v>2032</v>
      </c>
      <c r="O19" s="35">
        <v>2033</v>
      </c>
      <c r="P19" s="35">
        <v>2034</v>
      </c>
      <c r="Q19" s="35">
        <v>2035</v>
      </c>
      <c r="R19" s="35">
        <v>2036</v>
      </c>
      <c r="S19" s="35">
        <v>2037</v>
      </c>
      <c r="T19" s="35">
        <v>2038</v>
      </c>
      <c r="U19" s="35">
        <v>2039</v>
      </c>
      <c r="V19" s="35">
        <v>2040</v>
      </c>
      <c r="W19" s="35">
        <v>2041</v>
      </c>
      <c r="X19" s="35">
        <v>2042</v>
      </c>
      <c r="Y19" s="35">
        <v>2043</v>
      </c>
      <c r="Z19" s="35">
        <v>2044</v>
      </c>
      <c r="AA19" s="35">
        <v>2045</v>
      </c>
      <c r="AB19" s="35">
        <v>2046</v>
      </c>
      <c r="AC19" s="35">
        <v>2047</v>
      </c>
      <c r="AD19" s="35">
        <v>2048</v>
      </c>
      <c r="AE19" s="35">
        <v>2049</v>
      </c>
      <c r="AF19" s="35">
        <v>2050</v>
      </c>
      <c r="AG19" s="35">
        <v>2051</v>
      </c>
      <c r="AH19" s="35">
        <v>2052</v>
      </c>
      <c r="AI19" s="35">
        <v>2053</v>
      </c>
      <c r="AJ19" s="35">
        <v>2054</v>
      </c>
      <c r="AK19" s="35">
        <v>2055</v>
      </c>
      <c r="AL19" s="35">
        <v>2056</v>
      </c>
      <c r="AM19" s="35">
        <v>2057</v>
      </c>
      <c r="AN19" s="35">
        <v>2058</v>
      </c>
      <c r="AO19" s="35">
        <v>2059</v>
      </c>
      <c r="AP19" s="35">
        <v>2060</v>
      </c>
      <c r="AQ19" s="35">
        <v>2061</v>
      </c>
      <c r="AR19" s="35">
        <v>2062</v>
      </c>
      <c r="AS19" s="35">
        <v>2063</v>
      </c>
      <c r="AT19" s="35">
        <v>2064</v>
      </c>
      <c r="AU19" s="35">
        <v>2065</v>
      </c>
      <c r="AV19" s="35">
        <v>2066</v>
      </c>
      <c r="AW19" s="35">
        <v>2067</v>
      </c>
      <c r="AX19" s="35">
        <v>2068</v>
      </c>
      <c r="AY19" s="35">
        <v>2069</v>
      </c>
      <c r="AZ19" s="35">
        <v>2070</v>
      </c>
      <c r="BA19" s="35">
        <v>2071</v>
      </c>
      <c r="BB19" s="35">
        <v>2072</v>
      </c>
      <c r="BC19" s="35">
        <v>2073</v>
      </c>
      <c r="BD19" s="35">
        <v>2074</v>
      </c>
      <c r="BE19" s="35">
        <v>2075</v>
      </c>
      <c r="BF19" s="35">
        <v>2076</v>
      </c>
      <c r="BG19" s="35">
        <v>2077</v>
      </c>
      <c r="BH19" s="35">
        <v>2078</v>
      </c>
      <c r="BI19" s="35">
        <v>2079</v>
      </c>
      <c r="BJ19" s="35">
        <v>2080</v>
      </c>
      <c r="BK19" s="35">
        <v>2081</v>
      </c>
      <c r="BL19" s="35">
        <v>2082</v>
      </c>
      <c r="BM19" s="35">
        <v>2083</v>
      </c>
      <c r="BN19" s="35">
        <v>2084</v>
      </c>
      <c r="BO19" s="35">
        <v>2085</v>
      </c>
      <c r="BP19" s="35">
        <v>2086</v>
      </c>
      <c r="BQ19" s="35">
        <v>2087</v>
      </c>
      <c r="BR19" s="35">
        <v>2088</v>
      </c>
      <c r="BS19" s="35">
        <v>2089</v>
      </c>
      <c r="BT19" s="35">
        <v>2090</v>
      </c>
      <c r="BU19" s="35">
        <v>2091</v>
      </c>
      <c r="BV19" s="35">
        <v>2092</v>
      </c>
      <c r="BW19" s="35">
        <v>2093</v>
      </c>
      <c r="BX19" s="35">
        <v>2094</v>
      </c>
      <c r="BY19" s="35">
        <v>2095</v>
      </c>
      <c r="BZ19" s="35">
        <v>2096</v>
      </c>
      <c r="CA19" s="35">
        <v>2097</v>
      </c>
      <c r="CB19" s="35">
        <v>2098</v>
      </c>
      <c r="CC19" s="35">
        <v>2099</v>
      </c>
      <c r="CD19" s="35">
        <v>2100</v>
      </c>
    </row>
    <row r="20" spans="1:82" s="10" customFormat="1" ht="15.75" customHeight="1" x14ac:dyDescent="0.35">
      <c r="A20" s="2" t="s">
        <v>11</v>
      </c>
      <c r="B20" s="20">
        <f>B10/(Inflation!L$24/Inflation!$L$24)</f>
        <v>120</v>
      </c>
      <c r="C20" s="20">
        <f>C10/(Inflation!M$24/Inflation!$L$24)</f>
        <v>120.19308077447938</v>
      </c>
      <c r="D20" s="20">
        <f>D10/(Inflation!N$24/Inflation!$L$24)</f>
        <v>117.91839686084123</v>
      </c>
      <c r="E20" s="20">
        <f>E10/(Inflation!O$24/Inflation!$L$24)</f>
        <v>114.11457760726569</v>
      </c>
      <c r="F20" s="20">
        <f>F10/(Inflation!P$24/Inflation!$L$24)</f>
        <v>112.11404265857669</v>
      </c>
      <c r="G20" s="20">
        <f>G10/(Inflation!Q$24/Inflation!$L$24)</f>
        <v>110.76442079291533</v>
      </c>
      <c r="H20" s="20">
        <f>H10/(Inflation!R$24/Inflation!$L$24)</f>
        <v>109.40514475205644</v>
      </c>
      <c r="I20" s="20">
        <f>I10/(Inflation!S$24/Inflation!$L$24)</f>
        <v>107.93274874676477</v>
      </c>
      <c r="J20" s="20">
        <f>J10/(Inflation!T$24/Inflation!$L$24)</f>
        <v>106.4564482946783</v>
      </c>
      <c r="K20" s="20">
        <f>K10/(Inflation!U$24/Inflation!$L$24)</f>
        <v>104.97763294364606</v>
      </c>
      <c r="L20" s="20">
        <f>L10/(Inflation!V$24/Inflation!$L$24)</f>
        <v>103.4976170202564</v>
      </c>
      <c r="M20" s="20">
        <f>M10/(Inflation!W$24/Inflation!$L$24)</f>
        <v>102.01764276604476</v>
      </c>
      <c r="N20" s="20">
        <f>N10/(Inflation!X$24/Inflation!$L$24)</f>
        <v>100.53888335667371</v>
      </c>
      <c r="O20" s="20">
        <f>O10/(Inflation!Y$24/Inflation!$L$24)</f>
        <v>99.74095571098583</v>
      </c>
      <c r="P20" s="20">
        <f>P10/(Inflation!Z$24/Inflation!$L$24)</f>
        <v>98.248761434963541</v>
      </c>
      <c r="Q20" s="20">
        <f>Q10/(Inflation!AA$24/Inflation!$L$24)</f>
        <v>96.761454573603729</v>
      </c>
      <c r="R20" s="20">
        <f>R10/(Inflation!AB$24/Inflation!$L$24)</f>
        <v>95.279944843005623</v>
      </c>
      <c r="S20" s="20">
        <f>S10/(Inflation!AC$24/Inflation!$L$24)</f>
        <v>94.410280909245458</v>
      </c>
      <c r="T20" s="20">
        <f>T10/(Inflation!AD$24/Inflation!$L$24)</f>
        <v>92.925820336278576</v>
      </c>
      <c r="U20" s="20">
        <f>U10/(Inflation!AE$24/Inflation!$L$24)</f>
        <v>92.021608014053541</v>
      </c>
      <c r="V20" s="20">
        <f>V10/(Inflation!AF$24/Inflation!$L$24)</f>
        <v>90.53909968847961</v>
      </c>
      <c r="W20" s="20">
        <f>W10/(Inflation!AG$24/Inflation!$L$24)</f>
        <v>89.067064030234476</v>
      </c>
      <c r="X20" s="20">
        <f>X10/(Inflation!AH$24/Inflation!$L$24)</f>
        <v>88.130675601963631</v>
      </c>
      <c r="Y20" s="20">
        <f>Y10/(Inflation!AI$24/Inflation!$L$24)</f>
        <v>86.666521196803515</v>
      </c>
      <c r="Z20" s="20">
        <f>Z10/(Inflation!AJ$24/Inflation!$L$24)</f>
        <v>85.710330801160509</v>
      </c>
      <c r="AA20" s="20">
        <f>AA10/(Inflation!AK$24/Inflation!$L$24)</f>
        <v>84.739200306736166</v>
      </c>
      <c r="AB20" s="20">
        <f>AB10/(Inflation!AL$24/Inflation!$L$24)</f>
        <v>83.286827759734948</v>
      </c>
      <c r="AC20" s="20">
        <f>AC10/(Inflation!AM$24/Inflation!$L$24)</f>
        <v>82.303730165165419</v>
      </c>
      <c r="AD20" s="20">
        <f>AD10/(Inflation!AN$24/Inflation!$L$24)</f>
        <v>81.309893478034439</v>
      </c>
      <c r="AE20" s="20">
        <f>AE10/(Inflation!AO$24/Inflation!$L$24)</f>
        <v>79.877256237136123</v>
      </c>
      <c r="AF20" s="20">
        <f>AF10/(Inflation!AP$24/Inflation!$L$24)</f>
        <v>78.878133216395128</v>
      </c>
      <c r="AG20" s="20">
        <f>AG10/(Inflation!AQ$24/Inflation!$L$24)</f>
        <v>77.804961335899961</v>
      </c>
      <c r="AH20" s="20">
        <f>AH10/(Inflation!AR$24/Inflation!$L$24)</f>
        <v>76.746390433370706</v>
      </c>
      <c r="AI20" s="20">
        <f>AI10/(Inflation!AS$24/Inflation!$L$24)</f>
        <v>75.702221856045938</v>
      </c>
      <c r="AJ20" s="20">
        <f>AJ10/(Inflation!AT$24/Inflation!$L$24)</f>
        <v>74.67225965392285</v>
      </c>
      <c r="AK20" s="20">
        <f>AK10/(Inflation!AU$24/Inflation!$L$24)</f>
        <v>73.656310542985111</v>
      </c>
      <c r="AL20" s="20">
        <f>AL10/(Inflation!AV$24/Inflation!$L$24)</f>
        <v>72.6541838689309</v>
      </c>
      <c r="AM20" s="20">
        <f>AM10/(Inflation!AW$24/Inflation!$L$24)</f>
        <v>71.665691571394419</v>
      </c>
      <c r="AN20" s="20">
        <f>AN10/(Inflation!AX$24/Inflation!$L$24)</f>
        <v>70.690648148654361</v>
      </c>
      <c r="AO20" s="20">
        <f>AO10/(Inflation!AY$24/Inflation!$L$24)</f>
        <v>69.728870622822313</v>
      </c>
      <c r="AP20" s="20">
        <f>AP10/(Inflation!AZ$24/Inflation!$L$24)</f>
        <v>68.780178505505006</v>
      </c>
      <c r="AQ20" s="20">
        <f>AQ10/(Inflation!BA$24/Inflation!$L$24)</f>
        <v>67.84439376393351</v>
      </c>
      <c r="AR20" s="20">
        <f>AR10/(Inflation!BB$24/Inflation!$L$24)</f>
        <v>66.921340787553461</v>
      </c>
      <c r="AS20" s="20">
        <f>AS10/(Inflation!BC$24/Inflation!$L$24)</f>
        <v>66.010846355069745</v>
      </c>
      <c r="AT20" s="20">
        <f>AT10/(Inflation!BD$24/Inflation!$L$24)</f>
        <v>65.112739601939552</v>
      </c>
      <c r="AU20" s="20">
        <f>AU10/(Inflation!BE$24/Inflation!$L$24)</f>
        <v>64.226851988307715</v>
      </c>
      <c r="AV20" s="20">
        <f>AV10/(Inflation!BF$24/Inflation!$L$24)</f>
        <v>63.35301726737837</v>
      </c>
      <c r="AW20" s="20">
        <f>AW10/(Inflation!BG$24/Inflation!$L$24)</f>
        <v>62.491071454216751</v>
      </c>
      <c r="AX20" s="20">
        <f>AX10/(Inflation!BH$24/Inflation!$L$24)</f>
        <v>61.640852794975707</v>
      </c>
      <c r="AY20" s="20">
        <f>AY10/(Inflation!BI$24/Inflation!$L$24)</f>
        <v>60.802201736540653</v>
      </c>
      <c r="AZ20" s="20">
        <f>AZ10/(Inflation!BJ$24/Inflation!$L$24)</f>
        <v>59.974960896587731</v>
      </c>
      <c r="BA20" s="20">
        <f>BA10/(Inflation!BK$24/Inflation!$L$24)</f>
        <v>59.158975034049114</v>
      </c>
      <c r="BB20" s="20">
        <f>BB10/(Inflation!BL$24/Inflation!$L$24)</f>
        <v>58.354091019980423</v>
      </c>
      <c r="BC20" s="20">
        <f>BC10/(Inflation!BM$24/Inflation!$L$24)</f>
        <v>57.560157808824215</v>
      </c>
      <c r="BD20" s="20">
        <f>BD10/(Inflation!BN$24/Inflation!$L$24)</f>
        <v>56.777026410064707</v>
      </c>
      <c r="BE20" s="20">
        <f>BE10/(Inflation!BO$24/Inflation!$L$24)</f>
        <v>56.004549860267907</v>
      </c>
      <c r="BF20" s="20">
        <f>BF10/(Inflation!BP$24/Inflation!$L$24)</f>
        <v>55.242583195502355</v>
      </c>
      <c r="BG20" s="20">
        <f>BG10/(Inflation!BQ$24/Inflation!$L$24)</f>
        <v>54.490983424134974</v>
      </c>
      <c r="BH20" s="20">
        <f>BH10/(Inflation!BR$24/Inflation!$L$24)</f>
        <v>53.749609499997092</v>
      </c>
      <c r="BI20" s="20">
        <f>BI10/(Inflation!BS$24/Inflation!$L$24)</f>
        <v>53.018322295915503</v>
      </c>
      <c r="BJ20" s="20">
        <f>BJ10/(Inflation!BT$24/Inflation!$L$24)</f>
        <v>52.29698457760373</v>
      </c>
      <c r="BK20" s="20">
        <f>BK10/(Inflation!BU$24/Inflation!$L$24)</f>
        <v>51.585460977908426</v>
      </c>
      <c r="BL20" s="20">
        <f>BL10/(Inflation!BV$24/Inflation!$L$24)</f>
        <v>50.883617971406274</v>
      </c>
      <c r="BM20" s="20">
        <f>BM10/(Inflation!BW$24/Inflation!$L$24)</f>
        <v>50.191323849346325</v>
      </c>
      <c r="BN20" s="20">
        <f>BN10/(Inflation!BX$24/Inflation!$L$24)</f>
        <v>49.508448694933442</v>
      </c>
      <c r="BO20" s="20">
        <f>BO10/(Inflation!BY$24/Inflation!$L$24)</f>
        <v>48.834864358947954</v>
      </c>
      <c r="BP20" s="20">
        <f>BP10/(Inflation!BZ$24/Inflation!$L$24)</f>
        <v>48.170444435696965</v>
      </c>
      <c r="BQ20" s="20">
        <f>BQ10/(Inflation!CA$24/Inflation!$L$24)</f>
        <v>47.515064239292919</v>
      </c>
      <c r="BR20" s="20">
        <f>BR10/(Inflation!CB$24/Inflation!$L$24)</f>
        <v>46.868600780254916</v>
      </c>
      <c r="BS20" s="20">
        <f>BS10/(Inflation!CC$24/Inflation!$L$24)</f>
        <v>46.230932742428323</v>
      </c>
      <c r="BT20" s="20">
        <f>BT10/(Inflation!CD$24/Inflation!$L$24)</f>
        <v>45.601940460218408</v>
      </c>
      <c r="BU20" s="20">
        <f>BU10/(Inflation!CE$24/Inflation!$L$24)</f>
        <v>44.981505896133811</v>
      </c>
      <c r="BV20" s="20">
        <f>BV10/(Inflation!CF$24/Inflation!$L$24)</f>
        <v>44.36951261863539</v>
      </c>
      <c r="BW20" s="20">
        <f>BW10/(Inflation!CG$24/Inflation!$L$24)</f>
        <v>43.765845780286611</v>
      </c>
      <c r="BX20" s="20">
        <f>BX10/(Inflation!CH$24/Inflation!$L$24)</f>
        <v>43.170392096201077</v>
      </c>
      <c r="BY20" s="20">
        <f>BY10/(Inflation!CI$24/Inflation!$L$24)</f>
        <v>42.58303982278337</v>
      </c>
      <c r="BZ20" s="20">
        <f>BZ10/(Inflation!CJ$24/Inflation!$L$24)</f>
        <v>42.003678736759113</v>
      </c>
      <c r="CA20" s="20">
        <f>CA10/(Inflation!CK$24/Inflation!$L$24)</f>
        <v>41.432200114490279</v>
      </c>
      <c r="CB20" s="20">
        <f>CB10/(Inflation!CL$24/Inflation!$L$24)</f>
        <v>40.868496711572035</v>
      </c>
      <c r="CC20" s="20">
        <f>CC10/(Inflation!CM$24/Inflation!$L$24)</f>
        <v>40.312462742707112</v>
      </c>
      <c r="CD20" s="20">
        <f>CD10/(Inflation!CN$24/Inflation!$L$24)</f>
        <v>39.763993861853947</v>
      </c>
    </row>
    <row r="21" spans="1:82" s="10" customFormat="1" ht="15.75" customHeight="1" x14ac:dyDescent="0.35">
      <c r="A21" s="3" t="s">
        <v>12</v>
      </c>
      <c r="B21" s="21">
        <f>B11/(Inflation!L$24/Inflation!$L$24)</f>
        <v>241</v>
      </c>
      <c r="C21" s="21">
        <f>C11/(Inflation!M$24/Inflation!$L$24)</f>
        <v>241.37135073563482</v>
      </c>
      <c r="D21" s="21">
        <f>D11/(Inflation!N$24/Inflation!$L$24)</f>
        <v>235.83679372168245</v>
      </c>
      <c r="E21" s="21">
        <f>E11/(Inflation!O$24/Inflation!$L$24)</f>
        <v>228.22915521453137</v>
      </c>
      <c r="F21" s="21">
        <f>F11/(Inflation!P$24/Inflation!$L$24)</f>
        <v>224.22808531715339</v>
      </c>
      <c r="G21" s="21">
        <f>G11/(Inflation!Q$24/Inflation!$L$24)</f>
        <v>221.52884158583066</v>
      </c>
      <c r="H21" s="21">
        <f>H11/(Inflation!R$24/Inflation!$L$24)</f>
        <v>218.81028950411289</v>
      </c>
      <c r="I21" s="21">
        <f>I11/(Inflation!S$24/Inflation!$L$24)</f>
        <v>215.86549749352955</v>
      </c>
      <c r="J21" s="21">
        <f>J11/(Inflation!T$24/Inflation!$L$24)</f>
        <v>212.91289658935659</v>
      </c>
      <c r="K21" s="21">
        <f>K11/(Inflation!U$24/Inflation!$L$24)</f>
        <v>209.95526588729211</v>
      </c>
      <c r="L21" s="21">
        <f>L11/(Inflation!V$24/Inflation!$L$24)</f>
        <v>206.9952340405128</v>
      </c>
      <c r="M21" s="21">
        <f>M11/(Inflation!W$24/Inflation!$L$24)</f>
        <v>204.75371963607577</v>
      </c>
      <c r="N21" s="21">
        <f>N11/(Inflation!X$24/Inflation!$L$24)</f>
        <v>201.77595340332431</v>
      </c>
      <c r="O21" s="21">
        <f>O11/(Inflation!Y$24/Inflation!$L$24)</f>
        <v>198.80340151917585</v>
      </c>
      <c r="P21" s="21">
        <f>P11/(Inflation!Z$24/Inflation!$L$24)</f>
        <v>196.49752286992708</v>
      </c>
      <c r="Q21" s="21">
        <f>Q11/(Inflation!AA$24/Inflation!$L$24)</f>
        <v>193.52290914720746</v>
      </c>
      <c r="R21" s="21">
        <f>R11/(Inflation!AB$24/Inflation!$L$24)</f>
        <v>191.18263442354723</v>
      </c>
      <c r="S21" s="21">
        <f>S11/(Inflation!AC$24/Inflation!$L$24)</f>
        <v>188.82056181849092</v>
      </c>
      <c r="T21" s="21">
        <f>T11/(Inflation!AD$24/Inflation!$L$24)</f>
        <v>185.85164067255715</v>
      </c>
      <c r="U21" s="21">
        <f>U11/(Inflation!AE$24/Inflation!$L$24)</f>
        <v>183.47165324541109</v>
      </c>
      <c r="V21" s="21">
        <f>V11/(Inflation!AF$24/Inflation!$L$24)</f>
        <v>181.07819937695922</v>
      </c>
      <c r="W21" s="21">
        <f>W11/(Inflation!AG$24/Inflation!$L$24)</f>
        <v>178.67392844853097</v>
      </c>
      <c r="X21" s="21">
        <f>X11/(Inflation!AH$24/Inflation!$L$24)</f>
        <v>176.26135120392726</v>
      </c>
      <c r="Y21" s="21">
        <f>Y11/(Inflation!AI$24/Inflation!$L$24)</f>
        <v>173.84284545947057</v>
      </c>
      <c r="Z21" s="21">
        <f>Z11/(Inflation!AJ$24/Inflation!$L$24)</f>
        <v>171.42066160232102</v>
      </c>
      <c r="AA21" s="21">
        <f>AA11/(Inflation!AK$24/Inflation!$L$24)</f>
        <v>168.9969278844568</v>
      </c>
      <c r="AB21" s="21">
        <f>AB11/(Inflation!AL$24/Inflation!$L$24)</f>
        <v>166.5736555194699</v>
      </c>
      <c r="AC21" s="21">
        <f>AC11/(Inflation!AM$24/Inflation!$L$24)</f>
        <v>164.60746033033084</v>
      </c>
      <c r="AD21" s="21">
        <f>AD11/(Inflation!AN$24/Inflation!$L$24)</f>
        <v>162.17788536107955</v>
      </c>
      <c r="AE21" s="21">
        <f>AE11/(Inflation!AO$24/Inflation!$L$24)</f>
        <v>160.18396008845042</v>
      </c>
      <c r="AF21" s="21">
        <f>AF11/(Inflation!AP$24/Inflation!$L$24)</f>
        <v>157.75626643279026</v>
      </c>
      <c r="AG21" s="21">
        <f>AG11/(Inflation!AQ$24/Inflation!$L$24)</f>
        <v>155.60992267179992</v>
      </c>
      <c r="AH21" s="21">
        <f>AH11/(Inflation!AR$24/Inflation!$L$24)</f>
        <v>153.49278086674141</v>
      </c>
      <c r="AI21" s="21">
        <f>AI11/(Inflation!AS$24/Inflation!$L$24)</f>
        <v>151.40444371209188</v>
      </c>
      <c r="AJ21" s="21">
        <f>AJ11/(Inflation!AT$24/Inflation!$L$24)</f>
        <v>149.3445193078457</v>
      </c>
      <c r="AK21" s="21">
        <f>AK11/(Inflation!AU$24/Inflation!$L$24)</f>
        <v>147.31262108597022</v>
      </c>
      <c r="AL21" s="21">
        <f>AL11/(Inflation!AV$24/Inflation!$L$24)</f>
        <v>145.3083677378618</v>
      </c>
      <c r="AM21" s="21">
        <f>AM11/(Inflation!AW$24/Inflation!$L$24)</f>
        <v>143.33138314278884</v>
      </c>
      <c r="AN21" s="21">
        <f>AN11/(Inflation!AX$24/Inflation!$L$24)</f>
        <v>141.38129629730872</v>
      </c>
      <c r="AO21" s="21">
        <f>AO11/(Inflation!AY$24/Inflation!$L$24)</f>
        <v>139.45774124564463</v>
      </c>
      <c r="AP21" s="21">
        <f>AP11/(Inflation!AZ$24/Inflation!$L$24)</f>
        <v>137.56035701101001</v>
      </c>
      <c r="AQ21" s="21">
        <f>AQ11/(Inflation!BA$24/Inflation!$L$24)</f>
        <v>135.68878752786702</v>
      </c>
      <c r="AR21" s="21">
        <f>AR11/(Inflation!BB$24/Inflation!$L$24)</f>
        <v>133.84268157510692</v>
      </c>
      <c r="AS21" s="21">
        <f>AS11/(Inflation!BC$24/Inflation!$L$24)</f>
        <v>132.02169271013949</v>
      </c>
      <c r="AT21" s="21">
        <f>AT11/(Inflation!BD$24/Inflation!$L$24)</f>
        <v>130.2254792038791</v>
      </c>
      <c r="AU21" s="21">
        <f>AU11/(Inflation!BE$24/Inflation!$L$24)</f>
        <v>128.45370397661543</v>
      </c>
      <c r="AV21" s="21">
        <f>AV11/(Inflation!BF$24/Inflation!$L$24)</f>
        <v>126.70603453475674</v>
      </c>
      <c r="AW21" s="21">
        <f>AW11/(Inflation!BG$24/Inflation!$L$24)</f>
        <v>124.9821429084335</v>
      </c>
      <c r="AX21" s="21">
        <f>AX11/(Inflation!BH$24/Inflation!$L$24)</f>
        <v>123.28170558995141</v>
      </c>
      <c r="AY21" s="21">
        <f>AY11/(Inflation!BI$24/Inflation!$L$24)</f>
        <v>121.60440347308131</v>
      </c>
      <c r="AZ21" s="21">
        <f>AZ11/(Inflation!BJ$24/Inflation!$L$24)</f>
        <v>119.94992179317546</v>
      </c>
      <c r="BA21" s="21">
        <f>BA11/(Inflation!BK$24/Inflation!$L$24)</f>
        <v>118.31795006809823</v>
      </c>
      <c r="BB21" s="21">
        <f>BB11/(Inflation!BL$24/Inflation!$L$24)</f>
        <v>116.70818203996085</v>
      </c>
      <c r="BC21" s="21">
        <f>BC11/(Inflation!BM$24/Inflation!$L$24)</f>
        <v>115.12031561764843</v>
      </c>
      <c r="BD21" s="21">
        <f>BD11/(Inflation!BN$24/Inflation!$L$24)</f>
        <v>113.55405282012941</v>
      </c>
      <c r="BE21" s="21">
        <f>BE11/(Inflation!BO$24/Inflation!$L$24)</f>
        <v>112.00909972053581</v>
      </c>
      <c r="BF21" s="21">
        <f>BF11/(Inflation!BP$24/Inflation!$L$24)</f>
        <v>110.48516639100471</v>
      </c>
      <c r="BG21" s="21">
        <f>BG11/(Inflation!BQ$24/Inflation!$L$24)</f>
        <v>108.98196684826995</v>
      </c>
      <c r="BH21" s="21">
        <f>BH11/(Inflation!BR$24/Inflation!$L$24)</f>
        <v>107.49921899999418</v>
      </c>
      <c r="BI21" s="21">
        <f>BI11/(Inflation!BS$24/Inflation!$L$24)</f>
        <v>106.03664459183101</v>
      </c>
      <c r="BJ21" s="21">
        <f>BJ11/(Inflation!BT$24/Inflation!$L$24)</f>
        <v>104.59396915520746</v>
      </c>
      <c r="BK21" s="21">
        <f>BK11/(Inflation!BU$24/Inflation!$L$24)</f>
        <v>103.17092195581685</v>
      </c>
      <c r="BL21" s="21">
        <f>BL11/(Inflation!BV$24/Inflation!$L$24)</f>
        <v>101.76723594281255</v>
      </c>
      <c r="BM21" s="21">
        <f>BM11/(Inflation!BW$24/Inflation!$L$24)</f>
        <v>100.38264769869265</v>
      </c>
      <c r="BN21" s="21">
        <f>BN11/(Inflation!BX$24/Inflation!$L$24)</f>
        <v>99.016897389866884</v>
      </c>
      <c r="BO21" s="21">
        <f>BO11/(Inflation!BY$24/Inflation!$L$24)</f>
        <v>97.669728717895907</v>
      </c>
      <c r="BP21" s="21">
        <f>BP11/(Inflation!BZ$24/Inflation!$L$24)</f>
        <v>96.340888871393929</v>
      </c>
      <c r="BQ21" s="21">
        <f>BQ11/(Inflation!CA$24/Inflation!$L$24)</f>
        <v>95.030128478585837</v>
      </c>
      <c r="BR21" s="21">
        <f>BR11/(Inflation!CB$24/Inflation!$L$24)</f>
        <v>93.737201560509831</v>
      </c>
      <c r="BS21" s="21">
        <f>BS11/(Inflation!CC$24/Inflation!$L$24)</f>
        <v>92.461865484856645</v>
      </c>
      <c r="BT21" s="21">
        <f>BT11/(Inflation!CD$24/Inflation!$L$24)</f>
        <v>91.203880920436816</v>
      </c>
      <c r="BU21" s="21">
        <f>BU11/(Inflation!CE$24/Inflation!$L$24)</f>
        <v>89.963011792267622</v>
      </c>
      <c r="BV21" s="21">
        <f>BV11/(Inflation!CF$24/Inflation!$L$24)</f>
        <v>88.739025237270781</v>
      </c>
      <c r="BW21" s="21">
        <f>BW11/(Inflation!CG$24/Inflation!$L$24)</f>
        <v>87.531691560573222</v>
      </c>
      <c r="BX21" s="21">
        <f>BX11/(Inflation!CH$24/Inflation!$L$24)</f>
        <v>86.340784192402154</v>
      </c>
      <c r="BY21" s="21">
        <f>BY11/(Inflation!CI$24/Inflation!$L$24)</f>
        <v>85.166079645566739</v>
      </c>
      <c r="BZ21" s="21">
        <f>BZ11/(Inflation!CJ$24/Inflation!$L$24)</f>
        <v>84.007357473518226</v>
      </c>
      <c r="CA21" s="21">
        <f>CA11/(Inflation!CK$24/Inflation!$L$24)</f>
        <v>82.864400228980557</v>
      </c>
      <c r="CB21" s="21">
        <f>CB11/(Inflation!CL$24/Inflation!$L$24)</f>
        <v>81.736993423144071</v>
      </c>
      <c r="CC21" s="21">
        <f>CC11/(Inflation!CM$24/Inflation!$L$24)</f>
        <v>80.624925485414224</v>
      </c>
      <c r="CD21" s="21">
        <f>CD11/(Inflation!CN$24/Inflation!$L$24)</f>
        <v>79.527987723707895</v>
      </c>
    </row>
    <row r="22" spans="1:82" s="10" customFormat="1" ht="15.75" customHeight="1" x14ac:dyDescent="0.35">
      <c r="A22" s="4" t="s">
        <v>13</v>
      </c>
      <c r="B22" s="22">
        <f>B12/(Inflation!L$24/Inflation!$L$24)</f>
        <v>361</v>
      </c>
      <c r="C22" s="22">
        <f>C12/(Inflation!M$24/Inflation!$L$24)</f>
        <v>361.56443151011422</v>
      </c>
      <c r="D22" s="22">
        <f>D12/(Inflation!N$24/Inflation!$L$24)</f>
        <v>354.70614539591753</v>
      </c>
      <c r="E22" s="22">
        <f>E12/(Inflation!O$24/Inflation!$L$24)</f>
        <v>342.34373282179706</v>
      </c>
      <c r="F22" s="22">
        <f>F12/(Inflation!P$24/Inflation!$L$24)</f>
        <v>336.34212797573008</v>
      </c>
      <c r="G22" s="22">
        <f>G12/(Inflation!Q$24/Inflation!$L$24)</f>
        <v>332.29326237874596</v>
      </c>
      <c r="H22" s="22">
        <f>H12/(Inflation!R$24/Inflation!$L$24)</f>
        <v>328.21543425616937</v>
      </c>
      <c r="I22" s="22">
        <f>I12/(Inflation!S$24/Inflation!$L$24)</f>
        <v>323.7982462402943</v>
      </c>
      <c r="J22" s="22">
        <f>J12/(Inflation!T$24/Inflation!$L$24)</f>
        <v>319.36934488403489</v>
      </c>
      <c r="K22" s="22">
        <f>K12/(Inflation!U$24/Inflation!$L$24)</f>
        <v>314.93289883093814</v>
      </c>
      <c r="L22" s="22">
        <f>L12/(Inflation!V$24/Inflation!$L$24)</f>
        <v>310.49285106076923</v>
      </c>
      <c r="M22" s="22">
        <f>M12/(Inflation!W$24/Inflation!$L$24)</f>
        <v>306.77136240212053</v>
      </c>
      <c r="N22" s="22">
        <f>N12/(Inflation!X$24/Inflation!$L$24)</f>
        <v>302.31483675999806</v>
      </c>
      <c r="O22" s="22">
        <f>O12/(Inflation!Y$24/Inflation!$L$24)</f>
        <v>298.54435723016167</v>
      </c>
      <c r="P22" s="22">
        <f>P12/(Inflation!Z$24/Inflation!$L$24)</f>
        <v>294.74628430489059</v>
      </c>
      <c r="Q22" s="22">
        <f>Q12/(Inflation!AA$24/Inflation!$L$24)</f>
        <v>290.28436372081114</v>
      </c>
      <c r="R22" s="22">
        <f>R12/(Inflation!AB$24/Inflation!$L$24)</f>
        <v>286.46257926655284</v>
      </c>
      <c r="S22" s="22">
        <f>S12/(Inflation!AC$24/Inflation!$L$24)</f>
        <v>282.62564861934379</v>
      </c>
      <c r="T22" s="22">
        <f>T12/(Inflation!AD$24/Inflation!$L$24)</f>
        <v>278.77746100883576</v>
      </c>
      <c r="U22" s="22">
        <f>U12/(Inflation!AE$24/Inflation!$L$24)</f>
        <v>275.49326125946465</v>
      </c>
      <c r="V22" s="22">
        <f>V12/(Inflation!AF$24/Inflation!$L$24)</f>
        <v>271.61729906543883</v>
      </c>
      <c r="W22" s="22">
        <f>W12/(Inflation!AG$24/Inflation!$L$24)</f>
        <v>267.74099247876546</v>
      </c>
      <c r="X22" s="22">
        <f>X12/(Inflation!AH$24/Inflation!$L$24)</f>
        <v>264.39202680589091</v>
      </c>
      <c r="Y22" s="22">
        <f>Y12/(Inflation!AI$24/Inflation!$L$24)</f>
        <v>260.5093666562741</v>
      </c>
      <c r="Z22" s="22">
        <f>Z12/(Inflation!AJ$24/Inflation!$L$24)</f>
        <v>257.13099240348157</v>
      </c>
      <c r="AA22" s="22">
        <f>AA12/(Inflation!AK$24/Inflation!$L$24)</f>
        <v>253.73612819119296</v>
      </c>
      <c r="AB22" s="22">
        <f>AB12/(Inflation!AL$24/Inflation!$L$24)</f>
        <v>250.32838680594492</v>
      </c>
      <c r="AC22" s="22">
        <f>AC12/(Inflation!AM$24/Inflation!$L$24)</f>
        <v>246.91119049549624</v>
      </c>
      <c r="AD22" s="22">
        <f>AD12/(Inflation!AN$24/Inflation!$L$24)</f>
        <v>243.48777883911399</v>
      </c>
      <c r="AE22" s="22">
        <f>AE12/(Inflation!AO$24/Inflation!$L$24)</f>
        <v>240.06121632558654</v>
      </c>
      <c r="AF22" s="22">
        <f>AF12/(Inflation!AP$24/Inflation!$L$24)</f>
        <v>237.05174426937793</v>
      </c>
      <c r="AG22" s="22">
        <f>AG12/(Inflation!AQ$24/Inflation!$L$24)</f>
        <v>233.82655046979463</v>
      </c>
      <c r="AH22" s="22">
        <f>AH12/(Inflation!AR$24/Inflation!$L$24)</f>
        <v>230.64523685796067</v>
      </c>
      <c r="AI22" s="22">
        <f>AI12/(Inflation!AS$24/Inflation!$L$24)</f>
        <v>227.50720642451904</v>
      </c>
      <c r="AJ22" s="22">
        <f>AJ12/(Inflation!AT$24/Inflation!$L$24)</f>
        <v>224.41187028268885</v>
      </c>
      <c r="AK22" s="22">
        <f>AK12/(Inflation!AU$24/Inflation!$L$24)</f>
        <v>221.35864755775427</v>
      </c>
      <c r="AL22" s="22">
        <f>AL12/(Inflation!AV$24/Inflation!$L$24)</f>
        <v>218.34696527805696</v>
      </c>
      <c r="AM22" s="22">
        <f>AM12/(Inflation!AW$24/Inflation!$L$24)</f>
        <v>215.37625826747114</v>
      </c>
      <c r="AN22" s="22">
        <f>AN12/(Inflation!AX$24/Inflation!$L$24)</f>
        <v>212.44596903934229</v>
      </c>
      <c r="AO22" s="22">
        <f>AO12/(Inflation!AY$24/Inflation!$L$24)</f>
        <v>209.55554769186821</v>
      </c>
      <c r="AP22" s="22">
        <f>AP12/(Inflation!AZ$24/Inflation!$L$24)</f>
        <v>206.70445180490401</v>
      </c>
      <c r="AQ22" s="22">
        <f>AQ12/(Inflation!BA$24/Inflation!$L$24)</f>
        <v>203.89214633817062</v>
      </c>
      <c r="AR22" s="22">
        <f>AR12/(Inflation!BB$24/Inflation!$L$24)</f>
        <v>201.11810353084854</v>
      </c>
      <c r="AS22" s="22">
        <f>AS12/(Inflation!BC$24/Inflation!$L$24)</f>
        <v>198.38180280253769</v>
      </c>
      <c r="AT22" s="22">
        <f>AT12/(Inflation!BD$24/Inflation!$L$24)</f>
        <v>195.68273065556443</v>
      </c>
      <c r="AU22" s="22">
        <f>AU12/(Inflation!BE$24/Inflation!$L$24)</f>
        <v>193.02038057861796</v>
      </c>
      <c r="AV22" s="22">
        <f>AV12/(Inflation!BF$24/Inflation!$L$24)</f>
        <v>190.39425295169804</v>
      </c>
      <c r="AW22" s="22">
        <f>AW12/(Inflation!BG$24/Inflation!$L$24)</f>
        <v>187.80385495235515</v>
      </c>
      <c r="AX22" s="22">
        <f>AX12/(Inflation!BH$24/Inflation!$L$24)</f>
        <v>185.24870046320748</v>
      </c>
      <c r="AY22" s="22">
        <f>AY12/(Inflation!BI$24/Inflation!$L$24)</f>
        <v>182.72830998071484</v>
      </c>
      <c r="AZ22" s="22">
        <f>AZ12/(Inflation!BJ$24/Inflation!$L$24)</f>
        <v>180.24221052519493</v>
      </c>
      <c r="BA22" s="22">
        <f>BA12/(Inflation!BK$24/Inflation!$L$24)</f>
        <v>177.78993555206299</v>
      </c>
      <c r="BB22" s="22">
        <f>BB12/(Inflation!BL$24/Inflation!$L$24)</f>
        <v>175.37102486427983</v>
      </c>
      <c r="BC22" s="22">
        <f>BC12/(Inflation!BM$24/Inflation!$L$24)</f>
        <v>172.98502452599027</v>
      </c>
      <c r="BD22" s="22">
        <f>BD12/(Inflation!BN$24/Inflation!$L$24)</f>
        <v>170.63148677733733</v>
      </c>
      <c r="BE22" s="22">
        <f>BE12/(Inflation!BO$24/Inflation!$L$24)</f>
        <v>168.30996995043478</v>
      </c>
      <c r="BF22" s="22">
        <f>BF12/(Inflation!BP$24/Inflation!$L$24)</f>
        <v>166.02003838648329</v>
      </c>
      <c r="BG22" s="22">
        <f>BG12/(Inflation!BQ$24/Inflation!$L$24)</f>
        <v>163.76126235401415</v>
      </c>
      <c r="BH22" s="22">
        <f>BH12/(Inflation!BR$24/Inflation!$L$24)</f>
        <v>161.53321796824528</v>
      </c>
      <c r="BI22" s="22">
        <f>BI12/(Inflation!BS$24/Inflation!$L$24)</f>
        <v>159.33548711153443</v>
      </c>
      <c r="BJ22" s="22">
        <f>BJ12/(Inflation!BT$24/Inflation!$L$24)</f>
        <v>157.16765735491492</v>
      </c>
      <c r="BK22" s="22">
        <f>BK12/(Inflation!BU$24/Inflation!$L$24)</f>
        <v>155.02932188069838</v>
      </c>
      <c r="BL22" s="22">
        <f>BL12/(Inflation!BV$24/Inflation!$L$24)</f>
        <v>152.92007940613107</v>
      </c>
      <c r="BM22" s="22">
        <f>BM12/(Inflation!BW$24/Inflation!$L$24)</f>
        <v>150.83953410808846</v>
      </c>
      <c r="BN22" s="22">
        <f>BN12/(Inflation!BX$24/Inflation!$L$24)</f>
        <v>148.78729554879473</v>
      </c>
      <c r="BO22" s="22">
        <f>BO12/(Inflation!BY$24/Inflation!$L$24)</f>
        <v>146.76297860255261</v>
      </c>
      <c r="BP22" s="22">
        <f>BP12/(Inflation!BZ$24/Inflation!$L$24)</f>
        <v>144.76620338347027</v>
      </c>
      <c r="BQ22" s="22">
        <f>BQ12/(Inflation!CA$24/Inflation!$L$24)</f>
        <v>142.79659517417133</v>
      </c>
      <c r="BR22" s="22">
        <f>BR12/(Inflation!CB$24/Inflation!$L$24)</f>
        <v>140.85378435547511</v>
      </c>
      <c r="BS22" s="22">
        <f>BS12/(Inflation!CC$24/Inflation!$L$24)</f>
        <v>138.93740633703328</v>
      </c>
      <c r="BT22" s="22">
        <f>BT12/(Inflation!CD$24/Inflation!$L$24)</f>
        <v>137.04710148891036</v>
      </c>
      <c r="BU22" s="22">
        <f>BU12/(Inflation!CE$24/Inflation!$L$24)</f>
        <v>135.18251507409528</v>
      </c>
      <c r="BV22" s="22">
        <f>BV12/(Inflation!CF$24/Inflation!$L$24)</f>
        <v>133.34329718193069</v>
      </c>
      <c r="BW22" s="22">
        <f>BW12/(Inflation!CG$24/Inflation!$L$24)</f>
        <v>131.52910266244865</v>
      </c>
      <c r="BX22" s="22">
        <f>BX12/(Inflation!CH$24/Inflation!$L$24)</f>
        <v>129.73959106159899</v>
      </c>
      <c r="BY22" s="22">
        <f>BY12/(Inflation!CI$24/Inflation!$L$24)</f>
        <v>127.97442655735952</v>
      </c>
      <c r="BZ22" s="22">
        <f>BZ12/(Inflation!CJ$24/Inflation!$L$24)</f>
        <v>126.23327789671519</v>
      </c>
      <c r="CA22" s="22">
        <f>CA12/(Inflation!CK$24/Inflation!$L$24)</f>
        <v>124.51581833349455</v>
      </c>
      <c r="CB22" s="22">
        <f>CB12/(Inflation!CL$24/Inflation!$L$24)</f>
        <v>122.82172556705244</v>
      </c>
      <c r="CC22" s="22">
        <f>CC12/(Inflation!CM$24/Inflation!$L$24)</f>
        <v>121.15068168178644</v>
      </c>
      <c r="CD22" s="22">
        <f>CD12/(Inflation!CN$24/Inflation!$L$24)</f>
        <v>119.50237308747641</v>
      </c>
    </row>
    <row r="23" spans="1:82" ht="14.5" x14ac:dyDescent="0.35">
      <c r="A23" s="19"/>
      <c r="B23" s="19"/>
      <c r="C23" s="19"/>
      <c r="D23" s="19"/>
      <c r="E23" s="19"/>
      <c r="F23" s="19"/>
      <c r="G23" s="19"/>
      <c r="H23" s="19"/>
    </row>
    <row r="24" spans="1:82" s="9" customFormat="1" ht="29" x14ac:dyDescent="0.35">
      <c r="A24" s="80" t="s">
        <v>106</v>
      </c>
      <c r="B24" s="35">
        <v>2020</v>
      </c>
      <c r="C24" s="35">
        <v>2021</v>
      </c>
      <c r="D24" s="35">
        <v>2022</v>
      </c>
      <c r="E24" s="35">
        <v>2023</v>
      </c>
      <c r="F24" s="35">
        <v>2024</v>
      </c>
      <c r="G24" s="35">
        <v>2025</v>
      </c>
      <c r="H24" s="35">
        <v>2026</v>
      </c>
      <c r="I24" s="35">
        <v>2027</v>
      </c>
      <c r="J24" s="35">
        <v>2028</v>
      </c>
      <c r="K24" s="35">
        <v>2029</v>
      </c>
      <c r="L24" s="35">
        <v>2030</v>
      </c>
      <c r="M24" s="35">
        <v>2031</v>
      </c>
      <c r="N24" s="35">
        <v>2032</v>
      </c>
      <c r="O24" s="35">
        <v>2033</v>
      </c>
      <c r="P24" s="35">
        <v>2034</v>
      </c>
      <c r="Q24" s="35">
        <v>2035</v>
      </c>
      <c r="R24" s="35">
        <v>2036</v>
      </c>
      <c r="S24" s="35">
        <v>2037</v>
      </c>
      <c r="T24" s="35">
        <v>2038</v>
      </c>
      <c r="U24" s="35">
        <v>2039</v>
      </c>
      <c r="V24" s="35">
        <v>2040</v>
      </c>
      <c r="W24" s="35">
        <v>2041</v>
      </c>
      <c r="X24" s="35">
        <v>2042</v>
      </c>
      <c r="Y24" s="35">
        <v>2043</v>
      </c>
      <c r="Z24" s="35">
        <v>2044</v>
      </c>
      <c r="AA24" s="35">
        <v>2045</v>
      </c>
      <c r="AB24" s="35">
        <v>2046</v>
      </c>
      <c r="AC24" s="35">
        <v>2047</v>
      </c>
      <c r="AD24" s="35">
        <v>2048</v>
      </c>
      <c r="AE24" s="35">
        <v>2049</v>
      </c>
      <c r="AF24" s="35">
        <v>2050</v>
      </c>
      <c r="AG24" s="35">
        <v>2051</v>
      </c>
      <c r="AH24" s="35">
        <v>2052</v>
      </c>
      <c r="AI24" s="35">
        <v>2053</v>
      </c>
      <c r="AJ24" s="35">
        <v>2054</v>
      </c>
      <c r="AK24" s="35">
        <v>2055</v>
      </c>
      <c r="AL24" s="35">
        <v>2056</v>
      </c>
      <c r="AM24" s="35">
        <v>2057</v>
      </c>
      <c r="AN24" s="35">
        <v>2058</v>
      </c>
      <c r="AO24" s="35">
        <v>2059</v>
      </c>
      <c r="AP24" s="35">
        <v>2060</v>
      </c>
      <c r="AQ24" s="35">
        <v>2061</v>
      </c>
      <c r="AR24" s="35">
        <v>2062</v>
      </c>
      <c r="AS24" s="35">
        <v>2063</v>
      </c>
      <c r="AT24" s="35">
        <v>2064</v>
      </c>
      <c r="AU24" s="35">
        <v>2065</v>
      </c>
      <c r="AV24" s="35">
        <v>2066</v>
      </c>
      <c r="AW24" s="35">
        <v>2067</v>
      </c>
      <c r="AX24" s="35">
        <v>2068</v>
      </c>
      <c r="AY24" s="35">
        <v>2069</v>
      </c>
      <c r="AZ24" s="35">
        <v>2070</v>
      </c>
      <c r="BA24" s="35">
        <v>2071</v>
      </c>
      <c r="BB24" s="35">
        <v>2072</v>
      </c>
      <c r="BC24" s="35">
        <v>2073</v>
      </c>
      <c r="BD24" s="35">
        <v>2074</v>
      </c>
      <c r="BE24" s="35">
        <v>2075</v>
      </c>
      <c r="BF24" s="35">
        <v>2076</v>
      </c>
      <c r="BG24" s="35">
        <v>2077</v>
      </c>
      <c r="BH24" s="35">
        <v>2078</v>
      </c>
      <c r="BI24" s="35">
        <v>2079</v>
      </c>
      <c r="BJ24" s="35">
        <v>2080</v>
      </c>
      <c r="BK24" s="35">
        <v>2081</v>
      </c>
      <c r="BL24" s="35">
        <v>2082</v>
      </c>
      <c r="BM24" s="35">
        <v>2083</v>
      </c>
      <c r="BN24" s="35">
        <v>2084</v>
      </c>
      <c r="BO24" s="35">
        <v>2085</v>
      </c>
      <c r="BP24" s="35">
        <v>2086</v>
      </c>
      <c r="BQ24" s="35">
        <v>2087</v>
      </c>
      <c r="BR24" s="35">
        <v>2088</v>
      </c>
      <c r="BS24" s="35">
        <v>2089</v>
      </c>
      <c r="BT24" s="35">
        <v>2090</v>
      </c>
      <c r="BU24" s="35">
        <v>2091</v>
      </c>
      <c r="BV24" s="35">
        <v>2092</v>
      </c>
      <c r="BW24" s="35">
        <v>2093</v>
      </c>
      <c r="BX24" s="35">
        <v>2094</v>
      </c>
      <c r="BY24" s="35">
        <v>2095</v>
      </c>
      <c r="BZ24" s="35">
        <v>2096</v>
      </c>
      <c r="CA24" s="35">
        <v>2097</v>
      </c>
      <c r="CB24" s="35">
        <v>2098</v>
      </c>
      <c r="CC24" s="35">
        <v>2099</v>
      </c>
      <c r="CD24" s="35">
        <v>2100</v>
      </c>
    </row>
    <row r="25" spans="1:82" s="44" customFormat="1" ht="15.75" customHeight="1" x14ac:dyDescent="0.35">
      <c r="A25" s="2" t="s">
        <v>11</v>
      </c>
      <c r="B25" s="20" t="str">
        <f>IFERROR(B10*INDEX(Inflation!$B$23:$CN$23,MATCH('Carbon Prices'!$E$7,Inflation!$B$22:$CN$22))/100,"N/A")</f>
        <v>N/A</v>
      </c>
      <c r="C25" s="20" t="str">
        <f>IFERROR(C10*INDEX(Inflation!$B$23:$CN$23,MATCH('Carbon Prices'!$E$7,Inflation!$B$22:$CN$22))/100,"N/A")</f>
        <v>N/A</v>
      </c>
      <c r="D25" s="20" t="str">
        <f>IFERROR(D10*INDEX(Inflation!$B$23:$CN$23,MATCH('Carbon Prices'!$E$7,Inflation!$B$22:$CN$22))/100,"N/A")</f>
        <v>N/A</v>
      </c>
      <c r="E25" s="20" t="str">
        <f>IFERROR(E10*INDEX(Inflation!$B$23:$CN$23,MATCH('Carbon Prices'!$E$7,Inflation!$B$22:$CN$22))/100,"N/A")</f>
        <v>N/A</v>
      </c>
      <c r="F25" s="20" t="str">
        <f>IFERROR(F10*INDEX(Inflation!$B$23:$CN$23,MATCH('Carbon Prices'!$E$7,Inflation!$B$22:$CN$22))/100,"N/A")</f>
        <v>N/A</v>
      </c>
      <c r="G25" s="20" t="str">
        <f>IFERROR(G10*INDEX(Inflation!$B$23:$CN$23,MATCH('Carbon Prices'!$E$7,Inflation!$B$22:$CN$22))/100,"N/A")</f>
        <v>N/A</v>
      </c>
      <c r="H25" s="20" t="str">
        <f>IFERROR(H10*INDEX(Inflation!$B$23:$CN$23,MATCH('Carbon Prices'!$E$7,Inflation!$B$22:$CN$22))/100,"N/A")</f>
        <v>N/A</v>
      </c>
      <c r="I25" s="20" t="str">
        <f>IFERROR(I10*INDEX(Inflation!$B$23:$CN$23,MATCH('Carbon Prices'!$E$7,Inflation!$B$22:$CN$22))/100,"N/A")</f>
        <v>N/A</v>
      </c>
      <c r="J25" s="20" t="str">
        <f>IFERROR(J10*INDEX(Inflation!$B$23:$CN$23,MATCH('Carbon Prices'!$E$7,Inflation!$B$22:$CN$22))/100,"N/A")</f>
        <v>N/A</v>
      </c>
      <c r="K25" s="20" t="str">
        <f>IFERROR(K10*INDEX(Inflation!$B$23:$CN$23,MATCH('Carbon Prices'!$E$7,Inflation!$B$22:$CN$22))/100,"N/A")</f>
        <v>N/A</v>
      </c>
      <c r="L25" s="20" t="str">
        <f>IFERROR(L10*INDEX(Inflation!$B$23:$CN$23,MATCH('Carbon Prices'!$E$7,Inflation!$B$22:$CN$22))/100,"N/A")</f>
        <v>N/A</v>
      </c>
      <c r="M25" s="20" t="str">
        <f>IFERROR(M10*INDEX(Inflation!$B$23:$CN$23,MATCH('Carbon Prices'!$E$7,Inflation!$B$22:$CN$22))/100,"N/A")</f>
        <v>N/A</v>
      </c>
      <c r="N25" s="20" t="str">
        <f>IFERROR(N10*INDEX(Inflation!$B$23:$CN$23,MATCH('Carbon Prices'!$E$7,Inflation!$B$22:$CN$22))/100,"N/A")</f>
        <v>N/A</v>
      </c>
      <c r="O25" s="20" t="str">
        <f>IFERROR(O10*INDEX(Inflation!$B$23:$CN$23,MATCH('Carbon Prices'!$E$7,Inflation!$B$22:$CN$22))/100,"N/A")</f>
        <v>N/A</v>
      </c>
      <c r="P25" s="20" t="str">
        <f>IFERROR(P10*INDEX(Inflation!$B$23:$CN$23,MATCH('Carbon Prices'!$E$7,Inflation!$B$22:$CN$22))/100,"N/A")</f>
        <v>N/A</v>
      </c>
      <c r="Q25" s="20" t="str">
        <f>IFERROR(Q10*INDEX(Inflation!$B$23:$CN$23,MATCH('Carbon Prices'!$E$7,Inflation!$B$22:$CN$22))/100,"N/A")</f>
        <v>N/A</v>
      </c>
      <c r="R25" s="20" t="str">
        <f>IFERROR(R10*INDEX(Inflation!$B$23:$CN$23,MATCH('Carbon Prices'!$E$7,Inflation!$B$22:$CN$22))/100,"N/A")</f>
        <v>N/A</v>
      </c>
      <c r="S25" s="20" t="str">
        <f>IFERROR(S10*INDEX(Inflation!$B$23:$CN$23,MATCH('Carbon Prices'!$E$7,Inflation!$B$22:$CN$22))/100,"N/A")</f>
        <v>N/A</v>
      </c>
      <c r="T25" s="20" t="str">
        <f>IFERROR(T10*INDEX(Inflation!$B$23:$CN$23,MATCH('Carbon Prices'!$E$7,Inflation!$B$22:$CN$22))/100,"N/A")</f>
        <v>N/A</v>
      </c>
      <c r="U25" s="20" t="str">
        <f>IFERROR(U10*INDEX(Inflation!$B$23:$CN$23,MATCH('Carbon Prices'!$E$7,Inflation!$B$22:$CN$22))/100,"N/A")</f>
        <v>N/A</v>
      </c>
      <c r="V25" s="20" t="str">
        <f>IFERROR(V10*INDEX(Inflation!$B$23:$CN$23,MATCH('Carbon Prices'!$E$7,Inflation!$B$22:$CN$22))/100,"N/A")</f>
        <v>N/A</v>
      </c>
      <c r="W25" s="20" t="str">
        <f>IFERROR(W10*INDEX(Inflation!$B$23:$CN$23,MATCH('Carbon Prices'!$E$7,Inflation!$B$22:$CN$22))/100,"N/A")</f>
        <v>N/A</v>
      </c>
      <c r="X25" s="20" t="str">
        <f>IFERROR(X10*INDEX(Inflation!$B$23:$CN$23,MATCH('Carbon Prices'!$E$7,Inflation!$B$22:$CN$22))/100,"N/A")</f>
        <v>N/A</v>
      </c>
      <c r="Y25" s="20" t="str">
        <f>IFERROR(Y10*INDEX(Inflation!$B$23:$CN$23,MATCH('Carbon Prices'!$E$7,Inflation!$B$22:$CN$22))/100,"N/A")</f>
        <v>N/A</v>
      </c>
      <c r="Z25" s="20" t="str">
        <f>IFERROR(Z10*INDEX(Inflation!$B$23:$CN$23,MATCH('Carbon Prices'!$E$7,Inflation!$B$22:$CN$22))/100,"N/A")</f>
        <v>N/A</v>
      </c>
      <c r="AA25" s="20" t="str">
        <f>IFERROR(AA10*INDEX(Inflation!$B$23:$CN$23,MATCH('Carbon Prices'!$E$7,Inflation!$B$22:$CN$22))/100,"N/A")</f>
        <v>N/A</v>
      </c>
      <c r="AB25" s="20" t="str">
        <f>IFERROR(AB10*INDEX(Inflation!$B$23:$CN$23,MATCH('Carbon Prices'!$E$7,Inflation!$B$22:$CN$22))/100,"N/A")</f>
        <v>N/A</v>
      </c>
      <c r="AC25" s="20" t="str">
        <f>IFERROR(AC10*INDEX(Inflation!$B$23:$CN$23,MATCH('Carbon Prices'!$E$7,Inflation!$B$22:$CN$22))/100,"N/A")</f>
        <v>N/A</v>
      </c>
      <c r="AD25" s="20" t="str">
        <f>IFERROR(AD10*INDEX(Inflation!$B$23:$CN$23,MATCH('Carbon Prices'!$E$7,Inflation!$B$22:$CN$22))/100,"N/A")</f>
        <v>N/A</v>
      </c>
      <c r="AE25" s="20" t="str">
        <f>IFERROR(AE10*INDEX(Inflation!$B$23:$CN$23,MATCH('Carbon Prices'!$E$7,Inflation!$B$22:$CN$22))/100,"N/A")</f>
        <v>N/A</v>
      </c>
      <c r="AF25" s="20" t="str">
        <f>IFERROR(AF10*INDEX(Inflation!$B$23:$CN$23,MATCH('Carbon Prices'!$E$7,Inflation!$B$22:$CN$22))/100,"N/A")</f>
        <v>N/A</v>
      </c>
      <c r="AG25" s="20" t="str">
        <f>IFERROR(AG10*INDEX(Inflation!$B$23:$CN$23,MATCH('Carbon Prices'!$E$7,Inflation!$B$22:$CN$22))/100,"N/A")</f>
        <v>N/A</v>
      </c>
      <c r="AH25" s="20" t="str">
        <f>IFERROR(AH10*INDEX(Inflation!$B$23:$CN$23,MATCH('Carbon Prices'!$E$7,Inflation!$B$22:$CN$22))/100,"N/A")</f>
        <v>N/A</v>
      </c>
      <c r="AI25" s="20" t="str">
        <f>IFERROR(AI10*INDEX(Inflation!$B$23:$CN$23,MATCH('Carbon Prices'!$E$7,Inflation!$B$22:$CN$22))/100,"N/A")</f>
        <v>N/A</v>
      </c>
      <c r="AJ25" s="20" t="str">
        <f>IFERROR(AJ10*INDEX(Inflation!$B$23:$CN$23,MATCH('Carbon Prices'!$E$7,Inflation!$B$22:$CN$22))/100,"N/A")</f>
        <v>N/A</v>
      </c>
      <c r="AK25" s="20" t="str">
        <f>IFERROR(AK10*INDEX(Inflation!$B$23:$CN$23,MATCH('Carbon Prices'!$E$7,Inflation!$B$22:$CN$22))/100,"N/A")</f>
        <v>N/A</v>
      </c>
      <c r="AL25" s="20" t="str">
        <f>IFERROR(AL10*INDEX(Inflation!$B$23:$CN$23,MATCH('Carbon Prices'!$E$7,Inflation!$B$22:$CN$22))/100,"N/A")</f>
        <v>N/A</v>
      </c>
      <c r="AM25" s="20" t="str">
        <f>IFERROR(AM10*INDEX(Inflation!$B$23:$CN$23,MATCH('Carbon Prices'!$E$7,Inflation!$B$22:$CN$22))/100,"N/A")</f>
        <v>N/A</v>
      </c>
      <c r="AN25" s="20" t="str">
        <f>IFERROR(AN10*INDEX(Inflation!$B$23:$CN$23,MATCH('Carbon Prices'!$E$7,Inflation!$B$22:$CN$22))/100,"N/A")</f>
        <v>N/A</v>
      </c>
      <c r="AO25" s="20" t="str">
        <f>IFERROR(AO10*INDEX(Inflation!$B$23:$CN$23,MATCH('Carbon Prices'!$E$7,Inflation!$B$22:$CN$22))/100,"N/A")</f>
        <v>N/A</v>
      </c>
      <c r="AP25" s="20" t="str">
        <f>IFERROR(AP10*INDEX(Inflation!$B$23:$CN$23,MATCH('Carbon Prices'!$E$7,Inflation!$B$22:$CN$22))/100,"N/A")</f>
        <v>N/A</v>
      </c>
      <c r="AQ25" s="20" t="str">
        <f>IFERROR(AQ10*INDEX(Inflation!$B$23:$CN$23,MATCH('Carbon Prices'!$E$7,Inflation!$B$22:$CN$22))/100,"N/A")</f>
        <v>N/A</v>
      </c>
      <c r="AR25" s="20" t="str">
        <f>IFERROR(AR10*INDEX(Inflation!$B$23:$CN$23,MATCH('Carbon Prices'!$E$7,Inflation!$B$22:$CN$22))/100,"N/A")</f>
        <v>N/A</v>
      </c>
      <c r="AS25" s="20" t="str">
        <f>IFERROR(AS10*INDEX(Inflation!$B$23:$CN$23,MATCH('Carbon Prices'!$E$7,Inflation!$B$22:$CN$22))/100,"N/A")</f>
        <v>N/A</v>
      </c>
      <c r="AT25" s="20" t="str">
        <f>IFERROR(AT10*INDEX(Inflation!$B$23:$CN$23,MATCH('Carbon Prices'!$E$7,Inflation!$B$22:$CN$22))/100,"N/A")</f>
        <v>N/A</v>
      </c>
      <c r="AU25" s="20" t="str">
        <f>IFERROR(AU10*INDEX(Inflation!$B$23:$CN$23,MATCH('Carbon Prices'!$E$7,Inflation!$B$22:$CN$22))/100,"N/A")</f>
        <v>N/A</v>
      </c>
      <c r="AV25" s="20" t="str">
        <f>IFERROR(AV10*INDEX(Inflation!$B$23:$CN$23,MATCH('Carbon Prices'!$E$7,Inflation!$B$22:$CN$22))/100,"N/A")</f>
        <v>N/A</v>
      </c>
      <c r="AW25" s="20" t="str">
        <f>IFERROR(AW10*INDEX(Inflation!$B$23:$CN$23,MATCH('Carbon Prices'!$E$7,Inflation!$B$22:$CN$22))/100,"N/A")</f>
        <v>N/A</v>
      </c>
      <c r="AX25" s="20" t="str">
        <f>IFERROR(AX10*INDEX(Inflation!$B$23:$CN$23,MATCH('Carbon Prices'!$E$7,Inflation!$B$22:$CN$22))/100,"N/A")</f>
        <v>N/A</v>
      </c>
      <c r="AY25" s="20" t="str">
        <f>IFERROR(AY10*INDEX(Inflation!$B$23:$CN$23,MATCH('Carbon Prices'!$E$7,Inflation!$B$22:$CN$22))/100,"N/A")</f>
        <v>N/A</v>
      </c>
      <c r="AZ25" s="20" t="str">
        <f>IFERROR(AZ10*INDEX(Inflation!$B$23:$CN$23,MATCH('Carbon Prices'!$E$7,Inflation!$B$22:$CN$22))/100,"N/A")</f>
        <v>N/A</v>
      </c>
      <c r="BA25" s="20" t="str">
        <f>IFERROR(BA10*INDEX(Inflation!$B$23:$CN$23,MATCH('Carbon Prices'!$E$7,Inflation!$B$22:$CN$22))/100,"N/A")</f>
        <v>N/A</v>
      </c>
      <c r="BB25" s="20" t="str">
        <f>IFERROR(BB10*INDEX(Inflation!$B$23:$CN$23,MATCH('Carbon Prices'!$E$7,Inflation!$B$22:$CN$22))/100,"N/A")</f>
        <v>N/A</v>
      </c>
      <c r="BC25" s="20" t="str">
        <f>IFERROR(BC10*INDEX(Inflation!$B$23:$CN$23,MATCH('Carbon Prices'!$E$7,Inflation!$B$22:$CN$22))/100,"N/A")</f>
        <v>N/A</v>
      </c>
      <c r="BD25" s="20" t="str">
        <f>IFERROR(BD10*INDEX(Inflation!$B$23:$CN$23,MATCH('Carbon Prices'!$E$7,Inflation!$B$22:$CN$22))/100,"N/A")</f>
        <v>N/A</v>
      </c>
      <c r="BE25" s="20" t="str">
        <f>IFERROR(BE10*INDEX(Inflation!$B$23:$CN$23,MATCH('Carbon Prices'!$E$7,Inflation!$B$22:$CN$22))/100,"N/A")</f>
        <v>N/A</v>
      </c>
      <c r="BF25" s="20" t="str">
        <f>IFERROR(BF10*INDEX(Inflation!$B$23:$CN$23,MATCH('Carbon Prices'!$E$7,Inflation!$B$22:$CN$22))/100,"N/A")</f>
        <v>N/A</v>
      </c>
      <c r="BG25" s="20" t="str">
        <f>IFERROR(BG10*INDEX(Inflation!$B$23:$CN$23,MATCH('Carbon Prices'!$E$7,Inflation!$B$22:$CN$22))/100,"N/A")</f>
        <v>N/A</v>
      </c>
      <c r="BH25" s="20" t="str">
        <f>IFERROR(BH10*INDEX(Inflation!$B$23:$CN$23,MATCH('Carbon Prices'!$E$7,Inflation!$B$22:$CN$22))/100,"N/A")</f>
        <v>N/A</v>
      </c>
      <c r="BI25" s="20" t="str">
        <f>IFERROR(BI10*INDEX(Inflation!$B$23:$CN$23,MATCH('Carbon Prices'!$E$7,Inflation!$B$22:$CN$22))/100,"N/A")</f>
        <v>N/A</v>
      </c>
      <c r="BJ25" s="20" t="str">
        <f>IFERROR(BJ10*INDEX(Inflation!$B$23:$CN$23,MATCH('Carbon Prices'!$E$7,Inflation!$B$22:$CN$22))/100,"N/A")</f>
        <v>N/A</v>
      </c>
      <c r="BK25" s="20" t="str">
        <f>IFERROR(BK10*INDEX(Inflation!$B$23:$CN$23,MATCH('Carbon Prices'!$E$7,Inflation!$B$22:$CN$22))/100,"N/A")</f>
        <v>N/A</v>
      </c>
      <c r="BL25" s="20" t="str">
        <f>IFERROR(BL10*INDEX(Inflation!$B$23:$CN$23,MATCH('Carbon Prices'!$E$7,Inflation!$B$22:$CN$22))/100,"N/A")</f>
        <v>N/A</v>
      </c>
      <c r="BM25" s="20" t="str">
        <f>IFERROR(BM10*INDEX(Inflation!$B$23:$CN$23,MATCH('Carbon Prices'!$E$7,Inflation!$B$22:$CN$22))/100,"N/A")</f>
        <v>N/A</v>
      </c>
      <c r="BN25" s="20" t="str">
        <f>IFERROR(BN10*INDEX(Inflation!$B$23:$CN$23,MATCH('Carbon Prices'!$E$7,Inflation!$B$22:$CN$22))/100,"N/A")</f>
        <v>N/A</v>
      </c>
      <c r="BO25" s="20" t="str">
        <f>IFERROR(BO10*INDEX(Inflation!$B$23:$CN$23,MATCH('Carbon Prices'!$E$7,Inflation!$B$22:$CN$22))/100,"N/A")</f>
        <v>N/A</v>
      </c>
      <c r="BP25" s="20" t="str">
        <f>IFERROR(BP10*INDEX(Inflation!$B$23:$CN$23,MATCH('Carbon Prices'!$E$7,Inflation!$B$22:$CN$22))/100,"N/A")</f>
        <v>N/A</v>
      </c>
      <c r="BQ25" s="20" t="str">
        <f>IFERROR(BQ10*INDEX(Inflation!$B$23:$CN$23,MATCH('Carbon Prices'!$E$7,Inflation!$B$22:$CN$22))/100,"N/A")</f>
        <v>N/A</v>
      </c>
      <c r="BR25" s="20" t="str">
        <f>IFERROR(BR10*INDEX(Inflation!$B$23:$CN$23,MATCH('Carbon Prices'!$E$7,Inflation!$B$22:$CN$22))/100,"N/A")</f>
        <v>N/A</v>
      </c>
      <c r="BS25" s="20" t="str">
        <f>IFERROR(BS10*INDEX(Inflation!$B$23:$CN$23,MATCH('Carbon Prices'!$E$7,Inflation!$B$22:$CN$22))/100,"N/A")</f>
        <v>N/A</v>
      </c>
      <c r="BT25" s="20" t="str">
        <f>IFERROR(BT10*INDEX(Inflation!$B$23:$CN$23,MATCH('Carbon Prices'!$E$7,Inflation!$B$22:$CN$22))/100,"N/A")</f>
        <v>N/A</v>
      </c>
      <c r="BU25" s="20" t="str">
        <f>IFERROR(BU10*INDEX(Inflation!$B$23:$CN$23,MATCH('Carbon Prices'!$E$7,Inflation!$B$22:$CN$22))/100,"N/A")</f>
        <v>N/A</v>
      </c>
      <c r="BV25" s="20" t="str">
        <f>IFERROR(BV10*INDEX(Inflation!$B$23:$CN$23,MATCH('Carbon Prices'!$E$7,Inflation!$B$22:$CN$22))/100,"N/A")</f>
        <v>N/A</v>
      </c>
      <c r="BW25" s="20" t="str">
        <f>IFERROR(BW10*INDEX(Inflation!$B$23:$CN$23,MATCH('Carbon Prices'!$E$7,Inflation!$B$22:$CN$22))/100,"N/A")</f>
        <v>N/A</v>
      </c>
      <c r="BX25" s="20" t="str">
        <f>IFERROR(BX10*INDEX(Inflation!$B$23:$CN$23,MATCH('Carbon Prices'!$E$7,Inflation!$B$22:$CN$22))/100,"N/A")</f>
        <v>N/A</v>
      </c>
      <c r="BY25" s="20" t="str">
        <f>IFERROR(BY10*INDEX(Inflation!$B$23:$CN$23,MATCH('Carbon Prices'!$E$7,Inflation!$B$22:$CN$22))/100,"N/A")</f>
        <v>N/A</v>
      </c>
      <c r="BZ25" s="20" t="str">
        <f>IFERROR(BZ10*INDEX(Inflation!$B$23:$CN$23,MATCH('Carbon Prices'!$E$7,Inflation!$B$22:$CN$22))/100,"N/A")</f>
        <v>N/A</v>
      </c>
      <c r="CA25" s="20" t="str">
        <f>IFERROR(CA10*INDEX(Inflation!$B$23:$CN$23,MATCH('Carbon Prices'!$E$7,Inflation!$B$22:$CN$22))/100,"N/A")</f>
        <v>N/A</v>
      </c>
      <c r="CB25" s="20" t="str">
        <f>IFERROR(CB10*INDEX(Inflation!$B$23:$CN$23,MATCH('Carbon Prices'!$E$7,Inflation!$B$22:$CN$22))/100,"N/A")</f>
        <v>N/A</v>
      </c>
      <c r="CC25" s="20" t="str">
        <f>IFERROR(CC10*INDEX(Inflation!$B$23:$CN$23,MATCH('Carbon Prices'!$E$7,Inflation!$B$22:$CN$22))/100,"N/A")</f>
        <v>N/A</v>
      </c>
      <c r="CD25" s="20" t="str">
        <f>IFERROR(CD10*INDEX(Inflation!$B$23:$CN$23,MATCH('Carbon Prices'!$E$7,Inflation!$B$22:$CN$22))/100,"N/A")</f>
        <v>N/A</v>
      </c>
    </row>
    <row r="26" spans="1:82" s="44" customFormat="1" ht="15.75" customHeight="1" x14ac:dyDescent="0.35">
      <c r="A26" s="3" t="s">
        <v>12</v>
      </c>
      <c r="B26" s="21" t="str">
        <f>IFERROR(B11*INDEX(Inflation!$B$23:$CN$23,MATCH('Carbon Prices'!$E$7,Inflation!$B$22:$CN$22))/100,"N/A")</f>
        <v>N/A</v>
      </c>
      <c r="C26" s="21" t="str">
        <f>IFERROR(C11*INDEX(Inflation!$B$23:$CN$23,MATCH('Carbon Prices'!$E$7,Inflation!$B$22:$CN$22))/100,"N/A")</f>
        <v>N/A</v>
      </c>
      <c r="D26" s="21" t="str">
        <f>IFERROR(D11*INDEX(Inflation!$B$23:$CN$23,MATCH('Carbon Prices'!$E$7,Inflation!$B$22:$CN$22))/100,"N/A")</f>
        <v>N/A</v>
      </c>
      <c r="E26" s="21" t="str">
        <f>IFERROR(E11*INDEX(Inflation!$B$23:$CN$23,MATCH('Carbon Prices'!$E$7,Inflation!$B$22:$CN$22))/100,"N/A")</f>
        <v>N/A</v>
      </c>
      <c r="F26" s="21" t="str">
        <f>IFERROR(F11*INDEX(Inflation!$B$23:$CN$23,MATCH('Carbon Prices'!$E$7,Inflation!$B$22:$CN$22))/100,"N/A")</f>
        <v>N/A</v>
      </c>
      <c r="G26" s="21" t="str">
        <f>IFERROR(G11*INDEX(Inflation!$B$23:$CN$23,MATCH('Carbon Prices'!$E$7,Inflation!$B$22:$CN$22))/100,"N/A")</f>
        <v>N/A</v>
      </c>
      <c r="H26" s="21" t="str">
        <f>IFERROR(H11*INDEX(Inflation!$B$23:$CN$23,MATCH('Carbon Prices'!$E$7,Inflation!$B$22:$CN$22))/100,"N/A")</f>
        <v>N/A</v>
      </c>
      <c r="I26" s="21" t="str">
        <f>IFERROR(I11*INDEX(Inflation!$B$23:$CN$23,MATCH('Carbon Prices'!$E$7,Inflation!$B$22:$CN$22))/100,"N/A")</f>
        <v>N/A</v>
      </c>
      <c r="J26" s="21" t="str">
        <f>IFERROR(J11*INDEX(Inflation!$B$23:$CN$23,MATCH('Carbon Prices'!$E$7,Inflation!$B$22:$CN$22))/100,"N/A")</f>
        <v>N/A</v>
      </c>
      <c r="K26" s="21" t="str">
        <f>IFERROR(K11*INDEX(Inflation!$B$23:$CN$23,MATCH('Carbon Prices'!$E$7,Inflation!$B$22:$CN$22))/100,"N/A")</f>
        <v>N/A</v>
      </c>
      <c r="L26" s="21" t="str">
        <f>IFERROR(L11*INDEX(Inflation!$B$23:$CN$23,MATCH('Carbon Prices'!$E$7,Inflation!$B$22:$CN$22))/100,"N/A")</f>
        <v>N/A</v>
      </c>
      <c r="M26" s="21" t="str">
        <f>IFERROR(M11*INDEX(Inflation!$B$23:$CN$23,MATCH('Carbon Prices'!$E$7,Inflation!$B$22:$CN$22))/100,"N/A")</f>
        <v>N/A</v>
      </c>
      <c r="N26" s="21" t="str">
        <f>IFERROR(N11*INDEX(Inflation!$B$23:$CN$23,MATCH('Carbon Prices'!$E$7,Inflation!$B$22:$CN$22))/100,"N/A")</f>
        <v>N/A</v>
      </c>
      <c r="O26" s="21" t="str">
        <f>IFERROR(O11*INDEX(Inflation!$B$23:$CN$23,MATCH('Carbon Prices'!$E$7,Inflation!$B$22:$CN$22))/100,"N/A")</f>
        <v>N/A</v>
      </c>
      <c r="P26" s="21" t="str">
        <f>IFERROR(P11*INDEX(Inflation!$B$23:$CN$23,MATCH('Carbon Prices'!$E$7,Inflation!$B$22:$CN$22))/100,"N/A")</f>
        <v>N/A</v>
      </c>
      <c r="Q26" s="21" t="str">
        <f>IFERROR(Q11*INDEX(Inflation!$B$23:$CN$23,MATCH('Carbon Prices'!$E$7,Inflation!$B$22:$CN$22))/100,"N/A")</f>
        <v>N/A</v>
      </c>
      <c r="R26" s="21" t="str">
        <f>IFERROR(R11*INDEX(Inflation!$B$23:$CN$23,MATCH('Carbon Prices'!$E$7,Inflation!$B$22:$CN$22))/100,"N/A")</f>
        <v>N/A</v>
      </c>
      <c r="S26" s="21" t="str">
        <f>IFERROR(S11*INDEX(Inflation!$B$23:$CN$23,MATCH('Carbon Prices'!$E$7,Inflation!$B$22:$CN$22))/100,"N/A")</f>
        <v>N/A</v>
      </c>
      <c r="T26" s="21" t="str">
        <f>IFERROR(T11*INDEX(Inflation!$B$23:$CN$23,MATCH('Carbon Prices'!$E$7,Inflation!$B$22:$CN$22))/100,"N/A")</f>
        <v>N/A</v>
      </c>
      <c r="U26" s="21" t="str">
        <f>IFERROR(U11*INDEX(Inflation!$B$23:$CN$23,MATCH('Carbon Prices'!$E$7,Inflation!$B$22:$CN$22))/100,"N/A")</f>
        <v>N/A</v>
      </c>
      <c r="V26" s="21" t="str">
        <f>IFERROR(V11*INDEX(Inflation!$B$23:$CN$23,MATCH('Carbon Prices'!$E$7,Inflation!$B$22:$CN$22))/100,"N/A")</f>
        <v>N/A</v>
      </c>
      <c r="W26" s="21" t="str">
        <f>IFERROR(W11*INDEX(Inflation!$B$23:$CN$23,MATCH('Carbon Prices'!$E$7,Inflation!$B$22:$CN$22))/100,"N/A")</f>
        <v>N/A</v>
      </c>
      <c r="X26" s="21" t="str">
        <f>IFERROR(X11*INDEX(Inflation!$B$23:$CN$23,MATCH('Carbon Prices'!$E$7,Inflation!$B$22:$CN$22))/100,"N/A")</f>
        <v>N/A</v>
      </c>
      <c r="Y26" s="21" t="str">
        <f>IFERROR(Y11*INDEX(Inflation!$B$23:$CN$23,MATCH('Carbon Prices'!$E$7,Inflation!$B$22:$CN$22))/100,"N/A")</f>
        <v>N/A</v>
      </c>
      <c r="Z26" s="21" t="str">
        <f>IFERROR(Z11*INDEX(Inflation!$B$23:$CN$23,MATCH('Carbon Prices'!$E$7,Inflation!$B$22:$CN$22))/100,"N/A")</f>
        <v>N/A</v>
      </c>
      <c r="AA26" s="21" t="str">
        <f>IFERROR(AA11*INDEX(Inflation!$B$23:$CN$23,MATCH('Carbon Prices'!$E$7,Inflation!$B$22:$CN$22))/100,"N/A")</f>
        <v>N/A</v>
      </c>
      <c r="AB26" s="21" t="str">
        <f>IFERROR(AB11*INDEX(Inflation!$B$23:$CN$23,MATCH('Carbon Prices'!$E$7,Inflation!$B$22:$CN$22))/100,"N/A")</f>
        <v>N/A</v>
      </c>
      <c r="AC26" s="21" t="str">
        <f>IFERROR(AC11*INDEX(Inflation!$B$23:$CN$23,MATCH('Carbon Prices'!$E$7,Inflation!$B$22:$CN$22))/100,"N/A")</f>
        <v>N/A</v>
      </c>
      <c r="AD26" s="21" t="str">
        <f>IFERROR(AD11*INDEX(Inflation!$B$23:$CN$23,MATCH('Carbon Prices'!$E$7,Inflation!$B$22:$CN$22))/100,"N/A")</f>
        <v>N/A</v>
      </c>
      <c r="AE26" s="21" t="str">
        <f>IFERROR(AE11*INDEX(Inflation!$B$23:$CN$23,MATCH('Carbon Prices'!$E$7,Inflation!$B$22:$CN$22))/100,"N/A")</f>
        <v>N/A</v>
      </c>
      <c r="AF26" s="21" t="str">
        <f>IFERROR(AF11*INDEX(Inflation!$B$23:$CN$23,MATCH('Carbon Prices'!$E$7,Inflation!$B$22:$CN$22))/100,"N/A")</f>
        <v>N/A</v>
      </c>
      <c r="AG26" s="21" t="str">
        <f>IFERROR(AG11*INDEX(Inflation!$B$23:$CN$23,MATCH('Carbon Prices'!$E$7,Inflation!$B$22:$CN$22))/100,"N/A")</f>
        <v>N/A</v>
      </c>
      <c r="AH26" s="21" t="str">
        <f>IFERROR(AH11*INDEX(Inflation!$B$23:$CN$23,MATCH('Carbon Prices'!$E$7,Inflation!$B$22:$CN$22))/100,"N/A")</f>
        <v>N/A</v>
      </c>
      <c r="AI26" s="21" t="str">
        <f>IFERROR(AI11*INDEX(Inflation!$B$23:$CN$23,MATCH('Carbon Prices'!$E$7,Inflation!$B$22:$CN$22))/100,"N/A")</f>
        <v>N/A</v>
      </c>
      <c r="AJ26" s="21" t="str">
        <f>IFERROR(AJ11*INDEX(Inflation!$B$23:$CN$23,MATCH('Carbon Prices'!$E$7,Inflation!$B$22:$CN$22))/100,"N/A")</f>
        <v>N/A</v>
      </c>
      <c r="AK26" s="21" t="str">
        <f>IFERROR(AK11*INDEX(Inflation!$B$23:$CN$23,MATCH('Carbon Prices'!$E$7,Inflation!$B$22:$CN$22))/100,"N/A")</f>
        <v>N/A</v>
      </c>
      <c r="AL26" s="21" t="str">
        <f>IFERROR(AL11*INDEX(Inflation!$B$23:$CN$23,MATCH('Carbon Prices'!$E$7,Inflation!$B$22:$CN$22))/100,"N/A")</f>
        <v>N/A</v>
      </c>
      <c r="AM26" s="21" t="str">
        <f>IFERROR(AM11*INDEX(Inflation!$B$23:$CN$23,MATCH('Carbon Prices'!$E$7,Inflation!$B$22:$CN$22))/100,"N/A")</f>
        <v>N/A</v>
      </c>
      <c r="AN26" s="21" t="str">
        <f>IFERROR(AN11*INDEX(Inflation!$B$23:$CN$23,MATCH('Carbon Prices'!$E$7,Inflation!$B$22:$CN$22))/100,"N/A")</f>
        <v>N/A</v>
      </c>
      <c r="AO26" s="21" t="str">
        <f>IFERROR(AO11*INDEX(Inflation!$B$23:$CN$23,MATCH('Carbon Prices'!$E$7,Inflation!$B$22:$CN$22))/100,"N/A")</f>
        <v>N/A</v>
      </c>
      <c r="AP26" s="21" t="str">
        <f>IFERROR(AP11*INDEX(Inflation!$B$23:$CN$23,MATCH('Carbon Prices'!$E$7,Inflation!$B$22:$CN$22))/100,"N/A")</f>
        <v>N/A</v>
      </c>
      <c r="AQ26" s="21" t="str">
        <f>IFERROR(AQ11*INDEX(Inflation!$B$23:$CN$23,MATCH('Carbon Prices'!$E$7,Inflation!$B$22:$CN$22))/100,"N/A")</f>
        <v>N/A</v>
      </c>
      <c r="AR26" s="21" t="str">
        <f>IFERROR(AR11*INDEX(Inflation!$B$23:$CN$23,MATCH('Carbon Prices'!$E$7,Inflation!$B$22:$CN$22))/100,"N/A")</f>
        <v>N/A</v>
      </c>
      <c r="AS26" s="21" t="str">
        <f>IFERROR(AS11*INDEX(Inflation!$B$23:$CN$23,MATCH('Carbon Prices'!$E$7,Inflation!$B$22:$CN$22))/100,"N/A")</f>
        <v>N/A</v>
      </c>
      <c r="AT26" s="21" t="str">
        <f>IFERROR(AT11*INDEX(Inflation!$B$23:$CN$23,MATCH('Carbon Prices'!$E$7,Inflation!$B$22:$CN$22))/100,"N/A")</f>
        <v>N/A</v>
      </c>
      <c r="AU26" s="21" t="str">
        <f>IFERROR(AU11*INDEX(Inflation!$B$23:$CN$23,MATCH('Carbon Prices'!$E$7,Inflation!$B$22:$CN$22))/100,"N/A")</f>
        <v>N/A</v>
      </c>
      <c r="AV26" s="21" t="str">
        <f>IFERROR(AV11*INDEX(Inflation!$B$23:$CN$23,MATCH('Carbon Prices'!$E$7,Inflation!$B$22:$CN$22))/100,"N/A")</f>
        <v>N/A</v>
      </c>
      <c r="AW26" s="21" t="str">
        <f>IFERROR(AW11*INDEX(Inflation!$B$23:$CN$23,MATCH('Carbon Prices'!$E$7,Inflation!$B$22:$CN$22))/100,"N/A")</f>
        <v>N/A</v>
      </c>
      <c r="AX26" s="21" t="str">
        <f>IFERROR(AX11*INDEX(Inflation!$B$23:$CN$23,MATCH('Carbon Prices'!$E$7,Inflation!$B$22:$CN$22))/100,"N/A")</f>
        <v>N/A</v>
      </c>
      <c r="AY26" s="21" t="str">
        <f>IFERROR(AY11*INDEX(Inflation!$B$23:$CN$23,MATCH('Carbon Prices'!$E$7,Inflation!$B$22:$CN$22))/100,"N/A")</f>
        <v>N/A</v>
      </c>
      <c r="AZ26" s="21" t="str">
        <f>IFERROR(AZ11*INDEX(Inflation!$B$23:$CN$23,MATCH('Carbon Prices'!$E$7,Inflation!$B$22:$CN$22))/100,"N/A")</f>
        <v>N/A</v>
      </c>
      <c r="BA26" s="21" t="str">
        <f>IFERROR(BA11*INDEX(Inflation!$B$23:$CN$23,MATCH('Carbon Prices'!$E$7,Inflation!$B$22:$CN$22))/100,"N/A")</f>
        <v>N/A</v>
      </c>
      <c r="BB26" s="21" t="str">
        <f>IFERROR(BB11*INDEX(Inflation!$B$23:$CN$23,MATCH('Carbon Prices'!$E$7,Inflation!$B$22:$CN$22))/100,"N/A")</f>
        <v>N/A</v>
      </c>
      <c r="BC26" s="21" t="str">
        <f>IFERROR(BC11*INDEX(Inflation!$B$23:$CN$23,MATCH('Carbon Prices'!$E$7,Inflation!$B$22:$CN$22))/100,"N/A")</f>
        <v>N/A</v>
      </c>
      <c r="BD26" s="21" t="str">
        <f>IFERROR(BD11*INDEX(Inflation!$B$23:$CN$23,MATCH('Carbon Prices'!$E$7,Inflation!$B$22:$CN$22))/100,"N/A")</f>
        <v>N/A</v>
      </c>
      <c r="BE26" s="21" t="str">
        <f>IFERROR(BE11*INDEX(Inflation!$B$23:$CN$23,MATCH('Carbon Prices'!$E$7,Inflation!$B$22:$CN$22))/100,"N/A")</f>
        <v>N/A</v>
      </c>
      <c r="BF26" s="21" t="str">
        <f>IFERROR(BF11*INDEX(Inflation!$B$23:$CN$23,MATCH('Carbon Prices'!$E$7,Inflation!$B$22:$CN$22))/100,"N/A")</f>
        <v>N/A</v>
      </c>
      <c r="BG26" s="21" t="str">
        <f>IFERROR(BG11*INDEX(Inflation!$B$23:$CN$23,MATCH('Carbon Prices'!$E$7,Inflation!$B$22:$CN$22))/100,"N/A")</f>
        <v>N/A</v>
      </c>
      <c r="BH26" s="21" t="str">
        <f>IFERROR(BH11*INDEX(Inflation!$B$23:$CN$23,MATCH('Carbon Prices'!$E$7,Inflation!$B$22:$CN$22))/100,"N/A")</f>
        <v>N/A</v>
      </c>
      <c r="BI26" s="21" t="str">
        <f>IFERROR(BI11*INDEX(Inflation!$B$23:$CN$23,MATCH('Carbon Prices'!$E$7,Inflation!$B$22:$CN$22))/100,"N/A")</f>
        <v>N/A</v>
      </c>
      <c r="BJ26" s="21" t="str">
        <f>IFERROR(BJ11*INDEX(Inflation!$B$23:$CN$23,MATCH('Carbon Prices'!$E$7,Inflation!$B$22:$CN$22))/100,"N/A")</f>
        <v>N/A</v>
      </c>
      <c r="BK26" s="21" t="str">
        <f>IFERROR(BK11*INDEX(Inflation!$B$23:$CN$23,MATCH('Carbon Prices'!$E$7,Inflation!$B$22:$CN$22))/100,"N/A")</f>
        <v>N/A</v>
      </c>
      <c r="BL26" s="21" t="str">
        <f>IFERROR(BL11*INDEX(Inflation!$B$23:$CN$23,MATCH('Carbon Prices'!$E$7,Inflation!$B$22:$CN$22))/100,"N/A")</f>
        <v>N/A</v>
      </c>
      <c r="BM26" s="21" t="str">
        <f>IFERROR(BM11*INDEX(Inflation!$B$23:$CN$23,MATCH('Carbon Prices'!$E$7,Inflation!$B$22:$CN$22))/100,"N/A")</f>
        <v>N/A</v>
      </c>
      <c r="BN26" s="21" t="str">
        <f>IFERROR(BN11*INDEX(Inflation!$B$23:$CN$23,MATCH('Carbon Prices'!$E$7,Inflation!$B$22:$CN$22))/100,"N/A")</f>
        <v>N/A</v>
      </c>
      <c r="BO26" s="21" t="str">
        <f>IFERROR(BO11*INDEX(Inflation!$B$23:$CN$23,MATCH('Carbon Prices'!$E$7,Inflation!$B$22:$CN$22))/100,"N/A")</f>
        <v>N/A</v>
      </c>
      <c r="BP26" s="21" t="str">
        <f>IFERROR(BP11*INDEX(Inflation!$B$23:$CN$23,MATCH('Carbon Prices'!$E$7,Inflation!$B$22:$CN$22))/100,"N/A")</f>
        <v>N/A</v>
      </c>
      <c r="BQ26" s="21" t="str">
        <f>IFERROR(BQ11*INDEX(Inflation!$B$23:$CN$23,MATCH('Carbon Prices'!$E$7,Inflation!$B$22:$CN$22))/100,"N/A")</f>
        <v>N/A</v>
      </c>
      <c r="BR26" s="21" t="str">
        <f>IFERROR(BR11*INDEX(Inflation!$B$23:$CN$23,MATCH('Carbon Prices'!$E$7,Inflation!$B$22:$CN$22))/100,"N/A")</f>
        <v>N/A</v>
      </c>
      <c r="BS26" s="21" t="str">
        <f>IFERROR(BS11*INDEX(Inflation!$B$23:$CN$23,MATCH('Carbon Prices'!$E$7,Inflation!$B$22:$CN$22))/100,"N/A")</f>
        <v>N/A</v>
      </c>
      <c r="BT26" s="21" t="str">
        <f>IFERROR(BT11*INDEX(Inflation!$B$23:$CN$23,MATCH('Carbon Prices'!$E$7,Inflation!$B$22:$CN$22))/100,"N/A")</f>
        <v>N/A</v>
      </c>
      <c r="BU26" s="21" t="str">
        <f>IFERROR(BU11*INDEX(Inflation!$B$23:$CN$23,MATCH('Carbon Prices'!$E$7,Inflation!$B$22:$CN$22))/100,"N/A")</f>
        <v>N/A</v>
      </c>
      <c r="BV26" s="21" t="str">
        <f>IFERROR(BV11*INDEX(Inflation!$B$23:$CN$23,MATCH('Carbon Prices'!$E$7,Inflation!$B$22:$CN$22))/100,"N/A")</f>
        <v>N/A</v>
      </c>
      <c r="BW26" s="21" t="str">
        <f>IFERROR(BW11*INDEX(Inflation!$B$23:$CN$23,MATCH('Carbon Prices'!$E$7,Inflation!$B$22:$CN$22))/100,"N/A")</f>
        <v>N/A</v>
      </c>
      <c r="BX26" s="21" t="str">
        <f>IFERROR(BX11*INDEX(Inflation!$B$23:$CN$23,MATCH('Carbon Prices'!$E$7,Inflation!$B$22:$CN$22))/100,"N/A")</f>
        <v>N/A</v>
      </c>
      <c r="BY26" s="21" t="str">
        <f>IFERROR(BY11*INDEX(Inflation!$B$23:$CN$23,MATCH('Carbon Prices'!$E$7,Inflation!$B$22:$CN$22))/100,"N/A")</f>
        <v>N/A</v>
      </c>
      <c r="BZ26" s="21" t="str">
        <f>IFERROR(BZ11*INDEX(Inflation!$B$23:$CN$23,MATCH('Carbon Prices'!$E$7,Inflation!$B$22:$CN$22))/100,"N/A")</f>
        <v>N/A</v>
      </c>
      <c r="CA26" s="21" t="str">
        <f>IFERROR(CA11*INDEX(Inflation!$B$23:$CN$23,MATCH('Carbon Prices'!$E$7,Inflation!$B$22:$CN$22))/100,"N/A")</f>
        <v>N/A</v>
      </c>
      <c r="CB26" s="21" t="str">
        <f>IFERROR(CB11*INDEX(Inflation!$B$23:$CN$23,MATCH('Carbon Prices'!$E$7,Inflation!$B$22:$CN$22))/100,"N/A")</f>
        <v>N/A</v>
      </c>
      <c r="CC26" s="21" t="str">
        <f>IFERROR(CC11*INDEX(Inflation!$B$23:$CN$23,MATCH('Carbon Prices'!$E$7,Inflation!$B$22:$CN$22))/100,"N/A")</f>
        <v>N/A</v>
      </c>
      <c r="CD26" s="21" t="str">
        <f>IFERROR(CD11*INDEX(Inflation!$B$23:$CN$23,MATCH('Carbon Prices'!$E$7,Inflation!$B$22:$CN$22))/100,"N/A")</f>
        <v>N/A</v>
      </c>
    </row>
    <row r="27" spans="1:82" s="44" customFormat="1" ht="15.75" customHeight="1" x14ac:dyDescent="0.35">
      <c r="A27" s="4" t="s">
        <v>13</v>
      </c>
      <c r="B27" s="22" t="str">
        <f>IFERROR(B12*INDEX(Inflation!$B$23:$CN$23,MATCH('Carbon Prices'!$E$7,Inflation!$B$22:$CN$22))/100,"N/A")</f>
        <v>N/A</v>
      </c>
      <c r="C27" s="22" t="str">
        <f>IFERROR(C12*INDEX(Inflation!$B$23:$CN$23,MATCH('Carbon Prices'!$E$7,Inflation!$B$22:$CN$22))/100,"N/A")</f>
        <v>N/A</v>
      </c>
      <c r="D27" s="22" t="str">
        <f>IFERROR(D12*INDEX(Inflation!$B$23:$CN$23,MATCH('Carbon Prices'!$E$7,Inflation!$B$22:$CN$22))/100,"N/A")</f>
        <v>N/A</v>
      </c>
      <c r="E27" s="22" t="str">
        <f>IFERROR(E12*INDEX(Inflation!$B$23:$CN$23,MATCH('Carbon Prices'!$E$7,Inflation!$B$22:$CN$22))/100,"N/A")</f>
        <v>N/A</v>
      </c>
      <c r="F27" s="22" t="str">
        <f>IFERROR(F12*INDEX(Inflation!$B$23:$CN$23,MATCH('Carbon Prices'!$E$7,Inflation!$B$22:$CN$22))/100,"N/A")</f>
        <v>N/A</v>
      </c>
      <c r="G27" s="22" t="str">
        <f>IFERROR(G12*INDEX(Inflation!$B$23:$CN$23,MATCH('Carbon Prices'!$E$7,Inflation!$B$22:$CN$22))/100,"N/A")</f>
        <v>N/A</v>
      </c>
      <c r="H27" s="22" t="str">
        <f>IFERROR(H12*INDEX(Inflation!$B$23:$CN$23,MATCH('Carbon Prices'!$E$7,Inflation!$B$22:$CN$22))/100,"N/A")</f>
        <v>N/A</v>
      </c>
      <c r="I27" s="22" t="str">
        <f>IFERROR(I12*INDEX(Inflation!$B$23:$CN$23,MATCH('Carbon Prices'!$E$7,Inflation!$B$22:$CN$22))/100,"N/A")</f>
        <v>N/A</v>
      </c>
      <c r="J27" s="22" t="str">
        <f>IFERROR(J12*INDEX(Inflation!$B$23:$CN$23,MATCH('Carbon Prices'!$E$7,Inflation!$B$22:$CN$22))/100,"N/A")</f>
        <v>N/A</v>
      </c>
      <c r="K27" s="22" t="str">
        <f>IFERROR(K12*INDEX(Inflation!$B$23:$CN$23,MATCH('Carbon Prices'!$E$7,Inflation!$B$22:$CN$22))/100,"N/A")</f>
        <v>N/A</v>
      </c>
      <c r="L27" s="22" t="str">
        <f>IFERROR(L12*INDEX(Inflation!$B$23:$CN$23,MATCH('Carbon Prices'!$E$7,Inflation!$B$22:$CN$22))/100,"N/A")</f>
        <v>N/A</v>
      </c>
      <c r="M27" s="22" t="str">
        <f>IFERROR(M12*INDEX(Inflation!$B$23:$CN$23,MATCH('Carbon Prices'!$E$7,Inflation!$B$22:$CN$22))/100,"N/A")</f>
        <v>N/A</v>
      </c>
      <c r="N27" s="22" t="str">
        <f>IFERROR(N12*INDEX(Inflation!$B$23:$CN$23,MATCH('Carbon Prices'!$E$7,Inflation!$B$22:$CN$22))/100,"N/A")</f>
        <v>N/A</v>
      </c>
      <c r="O27" s="22" t="str">
        <f>IFERROR(O12*INDEX(Inflation!$B$23:$CN$23,MATCH('Carbon Prices'!$E$7,Inflation!$B$22:$CN$22))/100,"N/A")</f>
        <v>N/A</v>
      </c>
      <c r="P27" s="22" t="str">
        <f>IFERROR(P12*INDEX(Inflation!$B$23:$CN$23,MATCH('Carbon Prices'!$E$7,Inflation!$B$22:$CN$22))/100,"N/A")</f>
        <v>N/A</v>
      </c>
      <c r="Q27" s="22" t="str">
        <f>IFERROR(Q12*INDEX(Inflation!$B$23:$CN$23,MATCH('Carbon Prices'!$E$7,Inflation!$B$22:$CN$22))/100,"N/A")</f>
        <v>N/A</v>
      </c>
      <c r="R27" s="22" t="str">
        <f>IFERROR(R12*INDEX(Inflation!$B$23:$CN$23,MATCH('Carbon Prices'!$E$7,Inflation!$B$22:$CN$22))/100,"N/A")</f>
        <v>N/A</v>
      </c>
      <c r="S27" s="22" t="str">
        <f>IFERROR(S12*INDEX(Inflation!$B$23:$CN$23,MATCH('Carbon Prices'!$E$7,Inflation!$B$22:$CN$22))/100,"N/A")</f>
        <v>N/A</v>
      </c>
      <c r="T27" s="22" t="str">
        <f>IFERROR(T12*INDEX(Inflation!$B$23:$CN$23,MATCH('Carbon Prices'!$E$7,Inflation!$B$22:$CN$22))/100,"N/A")</f>
        <v>N/A</v>
      </c>
      <c r="U27" s="22" t="str">
        <f>IFERROR(U12*INDEX(Inflation!$B$23:$CN$23,MATCH('Carbon Prices'!$E$7,Inflation!$B$22:$CN$22))/100,"N/A")</f>
        <v>N/A</v>
      </c>
      <c r="V27" s="22" t="str">
        <f>IFERROR(V12*INDEX(Inflation!$B$23:$CN$23,MATCH('Carbon Prices'!$E$7,Inflation!$B$22:$CN$22))/100,"N/A")</f>
        <v>N/A</v>
      </c>
      <c r="W27" s="22" t="str">
        <f>IFERROR(W12*INDEX(Inflation!$B$23:$CN$23,MATCH('Carbon Prices'!$E$7,Inflation!$B$22:$CN$22))/100,"N/A")</f>
        <v>N/A</v>
      </c>
      <c r="X27" s="22" t="str">
        <f>IFERROR(X12*INDEX(Inflation!$B$23:$CN$23,MATCH('Carbon Prices'!$E$7,Inflation!$B$22:$CN$22))/100,"N/A")</f>
        <v>N/A</v>
      </c>
      <c r="Y27" s="22" t="str">
        <f>IFERROR(Y12*INDEX(Inflation!$B$23:$CN$23,MATCH('Carbon Prices'!$E$7,Inflation!$B$22:$CN$22))/100,"N/A")</f>
        <v>N/A</v>
      </c>
      <c r="Z27" s="22" t="str">
        <f>IFERROR(Z12*INDEX(Inflation!$B$23:$CN$23,MATCH('Carbon Prices'!$E$7,Inflation!$B$22:$CN$22))/100,"N/A")</f>
        <v>N/A</v>
      </c>
      <c r="AA27" s="22" t="str">
        <f>IFERROR(AA12*INDEX(Inflation!$B$23:$CN$23,MATCH('Carbon Prices'!$E$7,Inflation!$B$22:$CN$22))/100,"N/A")</f>
        <v>N/A</v>
      </c>
      <c r="AB27" s="22" t="str">
        <f>IFERROR(AB12*INDEX(Inflation!$B$23:$CN$23,MATCH('Carbon Prices'!$E$7,Inflation!$B$22:$CN$22))/100,"N/A")</f>
        <v>N/A</v>
      </c>
      <c r="AC27" s="22" t="str">
        <f>IFERROR(AC12*INDEX(Inflation!$B$23:$CN$23,MATCH('Carbon Prices'!$E$7,Inflation!$B$22:$CN$22))/100,"N/A")</f>
        <v>N/A</v>
      </c>
      <c r="AD27" s="22" t="str">
        <f>IFERROR(AD12*INDEX(Inflation!$B$23:$CN$23,MATCH('Carbon Prices'!$E$7,Inflation!$B$22:$CN$22))/100,"N/A")</f>
        <v>N/A</v>
      </c>
      <c r="AE27" s="22" t="str">
        <f>IFERROR(AE12*INDEX(Inflation!$B$23:$CN$23,MATCH('Carbon Prices'!$E$7,Inflation!$B$22:$CN$22))/100,"N/A")</f>
        <v>N/A</v>
      </c>
      <c r="AF27" s="22" t="str">
        <f>IFERROR(AF12*INDEX(Inflation!$B$23:$CN$23,MATCH('Carbon Prices'!$E$7,Inflation!$B$22:$CN$22))/100,"N/A")</f>
        <v>N/A</v>
      </c>
      <c r="AG27" s="22" t="str">
        <f>IFERROR(AG12*INDEX(Inflation!$B$23:$CN$23,MATCH('Carbon Prices'!$E$7,Inflation!$B$22:$CN$22))/100,"N/A")</f>
        <v>N/A</v>
      </c>
      <c r="AH27" s="22" t="str">
        <f>IFERROR(AH12*INDEX(Inflation!$B$23:$CN$23,MATCH('Carbon Prices'!$E$7,Inflation!$B$22:$CN$22))/100,"N/A")</f>
        <v>N/A</v>
      </c>
      <c r="AI27" s="22" t="str">
        <f>IFERROR(AI12*INDEX(Inflation!$B$23:$CN$23,MATCH('Carbon Prices'!$E$7,Inflation!$B$22:$CN$22))/100,"N/A")</f>
        <v>N/A</v>
      </c>
      <c r="AJ27" s="22" t="str">
        <f>IFERROR(AJ12*INDEX(Inflation!$B$23:$CN$23,MATCH('Carbon Prices'!$E$7,Inflation!$B$22:$CN$22))/100,"N/A")</f>
        <v>N/A</v>
      </c>
      <c r="AK27" s="22" t="str">
        <f>IFERROR(AK12*INDEX(Inflation!$B$23:$CN$23,MATCH('Carbon Prices'!$E$7,Inflation!$B$22:$CN$22))/100,"N/A")</f>
        <v>N/A</v>
      </c>
      <c r="AL27" s="22" t="str">
        <f>IFERROR(AL12*INDEX(Inflation!$B$23:$CN$23,MATCH('Carbon Prices'!$E$7,Inflation!$B$22:$CN$22))/100,"N/A")</f>
        <v>N/A</v>
      </c>
      <c r="AM27" s="22" t="str">
        <f>IFERROR(AM12*INDEX(Inflation!$B$23:$CN$23,MATCH('Carbon Prices'!$E$7,Inflation!$B$22:$CN$22))/100,"N/A")</f>
        <v>N/A</v>
      </c>
      <c r="AN27" s="22" t="str">
        <f>IFERROR(AN12*INDEX(Inflation!$B$23:$CN$23,MATCH('Carbon Prices'!$E$7,Inflation!$B$22:$CN$22))/100,"N/A")</f>
        <v>N/A</v>
      </c>
      <c r="AO27" s="22" t="str">
        <f>IFERROR(AO12*INDEX(Inflation!$B$23:$CN$23,MATCH('Carbon Prices'!$E$7,Inflation!$B$22:$CN$22))/100,"N/A")</f>
        <v>N/A</v>
      </c>
      <c r="AP27" s="22" t="str">
        <f>IFERROR(AP12*INDEX(Inflation!$B$23:$CN$23,MATCH('Carbon Prices'!$E$7,Inflation!$B$22:$CN$22))/100,"N/A")</f>
        <v>N/A</v>
      </c>
      <c r="AQ27" s="22" t="str">
        <f>IFERROR(AQ12*INDEX(Inflation!$B$23:$CN$23,MATCH('Carbon Prices'!$E$7,Inflation!$B$22:$CN$22))/100,"N/A")</f>
        <v>N/A</v>
      </c>
      <c r="AR27" s="22" t="str">
        <f>IFERROR(AR12*INDEX(Inflation!$B$23:$CN$23,MATCH('Carbon Prices'!$E$7,Inflation!$B$22:$CN$22))/100,"N/A")</f>
        <v>N/A</v>
      </c>
      <c r="AS27" s="22" t="str">
        <f>IFERROR(AS12*INDEX(Inflation!$B$23:$CN$23,MATCH('Carbon Prices'!$E$7,Inflation!$B$22:$CN$22))/100,"N/A")</f>
        <v>N/A</v>
      </c>
      <c r="AT27" s="22" t="str">
        <f>IFERROR(AT12*INDEX(Inflation!$B$23:$CN$23,MATCH('Carbon Prices'!$E$7,Inflation!$B$22:$CN$22))/100,"N/A")</f>
        <v>N/A</v>
      </c>
      <c r="AU27" s="22" t="str">
        <f>IFERROR(AU12*INDEX(Inflation!$B$23:$CN$23,MATCH('Carbon Prices'!$E$7,Inflation!$B$22:$CN$22))/100,"N/A")</f>
        <v>N/A</v>
      </c>
      <c r="AV27" s="22" t="str">
        <f>IFERROR(AV12*INDEX(Inflation!$B$23:$CN$23,MATCH('Carbon Prices'!$E$7,Inflation!$B$22:$CN$22))/100,"N/A")</f>
        <v>N/A</v>
      </c>
      <c r="AW27" s="22" t="str">
        <f>IFERROR(AW12*INDEX(Inflation!$B$23:$CN$23,MATCH('Carbon Prices'!$E$7,Inflation!$B$22:$CN$22))/100,"N/A")</f>
        <v>N/A</v>
      </c>
      <c r="AX27" s="22" t="str">
        <f>IFERROR(AX12*INDEX(Inflation!$B$23:$CN$23,MATCH('Carbon Prices'!$E$7,Inflation!$B$22:$CN$22))/100,"N/A")</f>
        <v>N/A</v>
      </c>
      <c r="AY27" s="22" t="str">
        <f>IFERROR(AY12*INDEX(Inflation!$B$23:$CN$23,MATCH('Carbon Prices'!$E$7,Inflation!$B$22:$CN$22))/100,"N/A")</f>
        <v>N/A</v>
      </c>
      <c r="AZ27" s="22" t="str">
        <f>IFERROR(AZ12*INDEX(Inflation!$B$23:$CN$23,MATCH('Carbon Prices'!$E$7,Inflation!$B$22:$CN$22))/100,"N/A")</f>
        <v>N/A</v>
      </c>
      <c r="BA27" s="22" t="str">
        <f>IFERROR(BA12*INDEX(Inflation!$B$23:$CN$23,MATCH('Carbon Prices'!$E$7,Inflation!$B$22:$CN$22))/100,"N/A")</f>
        <v>N/A</v>
      </c>
      <c r="BB27" s="22" t="str">
        <f>IFERROR(BB12*INDEX(Inflation!$B$23:$CN$23,MATCH('Carbon Prices'!$E$7,Inflation!$B$22:$CN$22))/100,"N/A")</f>
        <v>N/A</v>
      </c>
      <c r="BC27" s="22" t="str">
        <f>IFERROR(BC12*INDEX(Inflation!$B$23:$CN$23,MATCH('Carbon Prices'!$E$7,Inflation!$B$22:$CN$22))/100,"N/A")</f>
        <v>N/A</v>
      </c>
      <c r="BD27" s="22" t="str">
        <f>IFERROR(BD12*INDEX(Inflation!$B$23:$CN$23,MATCH('Carbon Prices'!$E$7,Inflation!$B$22:$CN$22))/100,"N/A")</f>
        <v>N/A</v>
      </c>
      <c r="BE27" s="22" t="str">
        <f>IFERROR(BE12*INDEX(Inflation!$B$23:$CN$23,MATCH('Carbon Prices'!$E$7,Inflation!$B$22:$CN$22))/100,"N/A")</f>
        <v>N/A</v>
      </c>
      <c r="BF27" s="22" t="str">
        <f>IFERROR(BF12*INDEX(Inflation!$B$23:$CN$23,MATCH('Carbon Prices'!$E$7,Inflation!$B$22:$CN$22))/100,"N/A")</f>
        <v>N/A</v>
      </c>
      <c r="BG27" s="22" t="str">
        <f>IFERROR(BG12*INDEX(Inflation!$B$23:$CN$23,MATCH('Carbon Prices'!$E$7,Inflation!$B$22:$CN$22))/100,"N/A")</f>
        <v>N/A</v>
      </c>
      <c r="BH27" s="22" t="str">
        <f>IFERROR(BH12*INDEX(Inflation!$B$23:$CN$23,MATCH('Carbon Prices'!$E$7,Inflation!$B$22:$CN$22))/100,"N/A")</f>
        <v>N/A</v>
      </c>
      <c r="BI27" s="22" t="str">
        <f>IFERROR(BI12*INDEX(Inflation!$B$23:$CN$23,MATCH('Carbon Prices'!$E$7,Inflation!$B$22:$CN$22))/100,"N/A")</f>
        <v>N/A</v>
      </c>
      <c r="BJ27" s="22" t="str">
        <f>IFERROR(BJ12*INDEX(Inflation!$B$23:$CN$23,MATCH('Carbon Prices'!$E$7,Inflation!$B$22:$CN$22))/100,"N/A")</f>
        <v>N/A</v>
      </c>
      <c r="BK27" s="22" t="str">
        <f>IFERROR(BK12*INDEX(Inflation!$B$23:$CN$23,MATCH('Carbon Prices'!$E$7,Inflation!$B$22:$CN$22))/100,"N/A")</f>
        <v>N/A</v>
      </c>
      <c r="BL27" s="22" t="str">
        <f>IFERROR(BL12*INDEX(Inflation!$B$23:$CN$23,MATCH('Carbon Prices'!$E$7,Inflation!$B$22:$CN$22))/100,"N/A")</f>
        <v>N/A</v>
      </c>
      <c r="BM27" s="22" t="str">
        <f>IFERROR(BM12*INDEX(Inflation!$B$23:$CN$23,MATCH('Carbon Prices'!$E$7,Inflation!$B$22:$CN$22))/100,"N/A")</f>
        <v>N/A</v>
      </c>
      <c r="BN27" s="22" t="str">
        <f>IFERROR(BN12*INDEX(Inflation!$B$23:$CN$23,MATCH('Carbon Prices'!$E$7,Inflation!$B$22:$CN$22))/100,"N/A")</f>
        <v>N/A</v>
      </c>
      <c r="BO27" s="22" t="str">
        <f>IFERROR(BO12*INDEX(Inflation!$B$23:$CN$23,MATCH('Carbon Prices'!$E$7,Inflation!$B$22:$CN$22))/100,"N/A")</f>
        <v>N/A</v>
      </c>
      <c r="BP27" s="22" t="str">
        <f>IFERROR(BP12*INDEX(Inflation!$B$23:$CN$23,MATCH('Carbon Prices'!$E$7,Inflation!$B$22:$CN$22))/100,"N/A")</f>
        <v>N/A</v>
      </c>
      <c r="BQ27" s="22" t="str">
        <f>IFERROR(BQ12*INDEX(Inflation!$B$23:$CN$23,MATCH('Carbon Prices'!$E$7,Inflation!$B$22:$CN$22))/100,"N/A")</f>
        <v>N/A</v>
      </c>
      <c r="BR27" s="22" t="str">
        <f>IFERROR(BR12*INDEX(Inflation!$B$23:$CN$23,MATCH('Carbon Prices'!$E$7,Inflation!$B$22:$CN$22))/100,"N/A")</f>
        <v>N/A</v>
      </c>
      <c r="BS27" s="22" t="str">
        <f>IFERROR(BS12*INDEX(Inflation!$B$23:$CN$23,MATCH('Carbon Prices'!$E$7,Inflation!$B$22:$CN$22))/100,"N/A")</f>
        <v>N/A</v>
      </c>
      <c r="BT27" s="22" t="str">
        <f>IFERROR(BT12*INDEX(Inflation!$B$23:$CN$23,MATCH('Carbon Prices'!$E$7,Inflation!$B$22:$CN$22))/100,"N/A")</f>
        <v>N/A</v>
      </c>
      <c r="BU27" s="22" t="str">
        <f>IFERROR(BU12*INDEX(Inflation!$B$23:$CN$23,MATCH('Carbon Prices'!$E$7,Inflation!$B$22:$CN$22))/100,"N/A")</f>
        <v>N/A</v>
      </c>
      <c r="BV27" s="22" t="str">
        <f>IFERROR(BV12*INDEX(Inflation!$B$23:$CN$23,MATCH('Carbon Prices'!$E$7,Inflation!$B$22:$CN$22))/100,"N/A")</f>
        <v>N/A</v>
      </c>
      <c r="BW27" s="22" t="str">
        <f>IFERROR(BW12*INDEX(Inflation!$B$23:$CN$23,MATCH('Carbon Prices'!$E$7,Inflation!$B$22:$CN$22))/100,"N/A")</f>
        <v>N/A</v>
      </c>
      <c r="BX27" s="22" t="str">
        <f>IFERROR(BX12*INDEX(Inflation!$B$23:$CN$23,MATCH('Carbon Prices'!$E$7,Inflation!$B$22:$CN$22))/100,"N/A")</f>
        <v>N/A</v>
      </c>
      <c r="BY27" s="22" t="str">
        <f>IFERROR(BY12*INDEX(Inflation!$B$23:$CN$23,MATCH('Carbon Prices'!$E$7,Inflation!$B$22:$CN$22))/100,"N/A")</f>
        <v>N/A</v>
      </c>
      <c r="BZ27" s="22" t="str">
        <f>IFERROR(BZ12*INDEX(Inflation!$B$23:$CN$23,MATCH('Carbon Prices'!$E$7,Inflation!$B$22:$CN$22))/100,"N/A")</f>
        <v>N/A</v>
      </c>
      <c r="CA27" s="22" t="str">
        <f>IFERROR(CA12*INDEX(Inflation!$B$23:$CN$23,MATCH('Carbon Prices'!$E$7,Inflation!$B$22:$CN$22))/100,"N/A")</f>
        <v>N/A</v>
      </c>
      <c r="CB27" s="22" t="str">
        <f>IFERROR(CB12*INDEX(Inflation!$B$23:$CN$23,MATCH('Carbon Prices'!$E$7,Inflation!$B$22:$CN$22))/100,"N/A")</f>
        <v>N/A</v>
      </c>
      <c r="CC27" s="22" t="str">
        <f>IFERROR(CC12*INDEX(Inflation!$B$23:$CN$23,MATCH('Carbon Prices'!$E$7,Inflation!$B$22:$CN$22))/100,"N/A")</f>
        <v>N/A</v>
      </c>
      <c r="CD27" s="22" t="str">
        <f>IFERROR(CD12*INDEX(Inflation!$B$23:$CN$23,MATCH('Carbon Prices'!$E$7,Inflation!$B$22:$CN$22))/100,"N/A")</f>
        <v>N/A</v>
      </c>
    </row>
    <row r="29" spans="1:82" ht="29" x14ac:dyDescent="0.35">
      <c r="A29" s="80" t="s">
        <v>107</v>
      </c>
      <c r="B29" s="35">
        <v>2020</v>
      </c>
      <c r="C29" s="35">
        <v>2021</v>
      </c>
      <c r="D29" s="35">
        <v>2022</v>
      </c>
      <c r="E29" s="35">
        <v>2023</v>
      </c>
      <c r="F29" s="35">
        <v>2024</v>
      </c>
      <c r="G29" s="35">
        <v>2025</v>
      </c>
      <c r="H29" s="35">
        <v>2026</v>
      </c>
      <c r="I29" s="35">
        <v>2027</v>
      </c>
      <c r="J29" s="35">
        <v>2028</v>
      </c>
      <c r="K29" s="35">
        <v>2029</v>
      </c>
      <c r="L29" s="35">
        <v>2030</v>
      </c>
      <c r="M29" s="35">
        <v>2031</v>
      </c>
      <c r="N29" s="35">
        <v>2032</v>
      </c>
      <c r="O29" s="35">
        <v>2033</v>
      </c>
      <c r="P29" s="35">
        <v>2034</v>
      </c>
      <c r="Q29" s="35">
        <v>2035</v>
      </c>
      <c r="R29" s="35">
        <v>2036</v>
      </c>
      <c r="S29" s="35">
        <v>2037</v>
      </c>
      <c r="T29" s="35">
        <v>2038</v>
      </c>
      <c r="U29" s="35">
        <v>2039</v>
      </c>
      <c r="V29" s="35">
        <v>2040</v>
      </c>
      <c r="W29" s="35">
        <v>2041</v>
      </c>
      <c r="X29" s="35">
        <v>2042</v>
      </c>
      <c r="Y29" s="35">
        <v>2043</v>
      </c>
      <c r="Z29" s="35">
        <v>2044</v>
      </c>
      <c r="AA29" s="35">
        <v>2045</v>
      </c>
      <c r="AB29" s="35">
        <v>2046</v>
      </c>
      <c r="AC29" s="35">
        <v>2047</v>
      </c>
      <c r="AD29" s="35">
        <v>2048</v>
      </c>
      <c r="AE29" s="35">
        <v>2049</v>
      </c>
      <c r="AF29" s="35">
        <v>2050</v>
      </c>
      <c r="AG29" s="35">
        <v>2051</v>
      </c>
      <c r="AH29" s="35">
        <v>2052</v>
      </c>
      <c r="AI29" s="35">
        <v>2053</v>
      </c>
      <c r="AJ29" s="35">
        <v>2054</v>
      </c>
      <c r="AK29" s="35">
        <v>2055</v>
      </c>
      <c r="AL29" s="35">
        <v>2056</v>
      </c>
      <c r="AM29" s="35">
        <v>2057</v>
      </c>
      <c r="AN29" s="35">
        <v>2058</v>
      </c>
      <c r="AO29" s="35">
        <v>2059</v>
      </c>
      <c r="AP29" s="35">
        <v>2060</v>
      </c>
      <c r="AQ29" s="35">
        <v>2061</v>
      </c>
      <c r="AR29" s="35">
        <v>2062</v>
      </c>
      <c r="AS29" s="35">
        <v>2063</v>
      </c>
      <c r="AT29" s="35">
        <v>2064</v>
      </c>
      <c r="AU29" s="35">
        <v>2065</v>
      </c>
      <c r="AV29" s="35">
        <v>2066</v>
      </c>
      <c r="AW29" s="35">
        <v>2067</v>
      </c>
      <c r="AX29" s="35">
        <v>2068</v>
      </c>
      <c r="AY29" s="35">
        <v>2069</v>
      </c>
      <c r="AZ29" s="35">
        <v>2070</v>
      </c>
      <c r="BA29" s="35">
        <v>2071</v>
      </c>
      <c r="BB29" s="35">
        <v>2072</v>
      </c>
      <c r="BC29" s="35">
        <v>2073</v>
      </c>
      <c r="BD29" s="35">
        <v>2074</v>
      </c>
      <c r="BE29" s="35">
        <v>2075</v>
      </c>
      <c r="BF29" s="35">
        <v>2076</v>
      </c>
      <c r="BG29" s="35">
        <v>2077</v>
      </c>
      <c r="BH29" s="35">
        <v>2078</v>
      </c>
      <c r="BI29" s="35">
        <v>2079</v>
      </c>
      <c r="BJ29" s="35">
        <v>2080</v>
      </c>
      <c r="BK29" s="35">
        <v>2081</v>
      </c>
      <c r="BL29" s="35">
        <v>2082</v>
      </c>
      <c r="BM29" s="35">
        <v>2083</v>
      </c>
      <c r="BN29" s="35">
        <v>2084</v>
      </c>
      <c r="BO29" s="35">
        <v>2085</v>
      </c>
      <c r="BP29" s="35">
        <v>2086</v>
      </c>
      <c r="BQ29" s="35">
        <v>2087</v>
      </c>
      <c r="BR29" s="35">
        <v>2088</v>
      </c>
      <c r="BS29" s="35">
        <v>2089</v>
      </c>
      <c r="BT29" s="35">
        <v>2090</v>
      </c>
      <c r="BU29" s="35">
        <v>2091</v>
      </c>
      <c r="BV29" s="35">
        <v>2092</v>
      </c>
      <c r="BW29" s="35">
        <v>2093</v>
      </c>
      <c r="BX29" s="35">
        <v>2094</v>
      </c>
      <c r="BY29" s="35">
        <v>2095</v>
      </c>
      <c r="BZ29" s="35">
        <v>2096</v>
      </c>
      <c r="CA29" s="35">
        <v>2097</v>
      </c>
      <c r="CB29" s="35">
        <v>2098</v>
      </c>
      <c r="CC29" s="35">
        <v>2099</v>
      </c>
      <c r="CD29" s="35">
        <v>2100</v>
      </c>
    </row>
    <row r="30" spans="1:82" ht="15.75" customHeight="1" x14ac:dyDescent="0.35">
      <c r="A30" s="2" t="s">
        <v>11</v>
      </c>
      <c r="B30" s="20" t="str">
        <f>IFERROR(B15*INDEX(Inflation!$B$24:$CN$24,MATCH('Carbon Prices'!$E$7,Inflation!$B$22:$CN$22))/100,"N/A")</f>
        <v>N/A</v>
      </c>
      <c r="C30" s="20" t="str">
        <f>IFERROR(C15*INDEX(Inflation!$B$24:$CN$24,MATCH('Carbon Prices'!$E$7,Inflation!$B$22:$CN$22))/100,"N/A")</f>
        <v>N/A</v>
      </c>
      <c r="D30" s="20" t="str">
        <f>IFERROR(D15*INDEX(Inflation!$B$24:$CN$24,MATCH('Carbon Prices'!$E$7,Inflation!$B$22:$CN$22))/100,"N/A")</f>
        <v>N/A</v>
      </c>
      <c r="E30" s="20" t="str">
        <f>IFERROR(E15*INDEX(Inflation!$B$24:$CN$24,MATCH('Carbon Prices'!$E$7,Inflation!$B$22:$CN$22))/100,"N/A")</f>
        <v>N/A</v>
      </c>
      <c r="F30" s="20" t="str">
        <f>IFERROR(F15*INDEX(Inflation!$B$24:$CN$24,MATCH('Carbon Prices'!$E$7,Inflation!$B$22:$CN$22))/100,"N/A")</f>
        <v>N/A</v>
      </c>
      <c r="G30" s="20" t="str">
        <f>IFERROR(G15*INDEX(Inflation!$B$24:$CN$24,MATCH('Carbon Prices'!$E$7,Inflation!$B$22:$CN$22))/100,"N/A")</f>
        <v>N/A</v>
      </c>
      <c r="H30" s="20" t="str">
        <f>IFERROR(H15*INDEX(Inflation!$B$24:$CN$24,MATCH('Carbon Prices'!$E$7,Inflation!$B$22:$CN$22))/100,"N/A")</f>
        <v>N/A</v>
      </c>
      <c r="I30" s="20" t="str">
        <f>IFERROR(I15*INDEX(Inflation!$B$24:$CN$24,MATCH('Carbon Prices'!$E$7,Inflation!$B$22:$CN$22))/100,"N/A")</f>
        <v>N/A</v>
      </c>
      <c r="J30" s="20" t="str">
        <f>IFERROR(J15*INDEX(Inflation!$B$24:$CN$24,MATCH('Carbon Prices'!$E$7,Inflation!$B$22:$CN$22))/100,"N/A")</f>
        <v>N/A</v>
      </c>
      <c r="K30" s="20" t="str">
        <f>IFERROR(K15*INDEX(Inflation!$B$24:$CN$24,MATCH('Carbon Prices'!$E$7,Inflation!$B$22:$CN$22))/100,"N/A")</f>
        <v>N/A</v>
      </c>
      <c r="L30" s="20" t="str">
        <f>IFERROR(L15*INDEX(Inflation!$B$24:$CN$24,MATCH('Carbon Prices'!$E$7,Inflation!$B$22:$CN$22))/100,"N/A")</f>
        <v>N/A</v>
      </c>
      <c r="M30" s="20" t="str">
        <f>IFERROR(M15*INDEX(Inflation!$B$24:$CN$24,MATCH('Carbon Prices'!$E$7,Inflation!$B$22:$CN$22))/100,"N/A")</f>
        <v>N/A</v>
      </c>
      <c r="N30" s="20" t="str">
        <f>IFERROR(N15*INDEX(Inflation!$B$24:$CN$24,MATCH('Carbon Prices'!$E$7,Inflation!$B$22:$CN$22))/100,"N/A")</f>
        <v>N/A</v>
      </c>
      <c r="O30" s="20" t="str">
        <f>IFERROR(O15*INDEX(Inflation!$B$24:$CN$24,MATCH('Carbon Prices'!$E$7,Inflation!$B$22:$CN$22))/100,"N/A")</f>
        <v>N/A</v>
      </c>
      <c r="P30" s="20" t="str">
        <f>IFERROR(P15*INDEX(Inflation!$B$24:$CN$24,MATCH('Carbon Prices'!$E$7,Inflation!$B$22:$CN$22))/100,"N/A")</f>
        <v>N/A</v>
      </c>
      <c r="Q30" s="20" t="str">
        <f>IFERROR(Q15*INDEX(Inflation!$B$24:$CN$24,MATCH('Carbon Prices'!$E$7,Inflation!$B$22:$CN$22))/100,"N/A")</f>
        <v>N/A</v>
      </c>
      <c r="R30" s="20" t="str">
        <f>IFERROR(R15*INDEX(Inflation!$B$24:$CN$24,MATCH('Carbon Prices'!$E$7,Inflation!$B$22:$CN$22))/100,"N/A")</f>
        <v>N/A</v>
      </c>
      <c r="S30" s="20" t="str">
        <f>IFERROR(S15*INDEX(Inflation!$B$24:$CN$24,MATCH('Carbon Prices'!$E$7,Inflation!$B$22:$CN$22))/100,"N/A")</f>
        <v>N/A</v>
      </c>
      <c r="T30" s="20" t="str">
        <f>IFERROR(T15*INDEX(Inflation!$B$24:$CN$24,MATCH('Carbon Prices'!$E$7,Inflation!$B$22:$CN$22))/100,"N/A")</f>
        <v>N/A</v>
      </c>
      <c r="U30" s="20" t="str">
        <f>IFERROR(U15*INDEX(Inflation!$B$24:$CN$24,MATCH('Carbon Prices'!$E$7,Inflation!$B$22:$CN$22))/100,"N/A")</f>
        <v>N/A</v>
      </c>
      <c r="V30" s="20" t="str">
        <f>IFERROR(V15*INDEX(Inflation!$B$24:$CN$24,MATCH('Carbon Prices'!$E$7,Inflation!$B$22:$CN$22))/100,"N/A")</f>
        <v>N/A</v>
      </c>
      <c r="W30" s="20" t="str">
        <f>IFERROR(W15*INDEX(Inflation!$B$24:$CN$24,MATCH('Carbon Prices'!$E$7,Inflation!$B$22:$CN$22))/100,"N/A")</f>
        <v>N/A</v>
      </c>
      <c r="X30" s="20" t="str">
        <f>IFERROR(X15*INDEX(Inflation!$B$24:$CN$24,MATCH('Carbon Prices'!$E$7,Inflation!$B$22:$CN$22))/100,"N/A")</f>
        <v>N/A</v>
      </c>
      <c r="Y30" s="20" t="str">
        <f>IFERROR(Y15*INDEX(Inflation!$B$24:$CN$24,MATCH('Carbon Prices'!$E$7,Inflation!$B$22:$CN$22))/100,"N/A")</f>
        <v>N/A</v>
      </c>
      <c r="Z30" s="20" t="str">
        <f>IFERROR(Z15*INDEX(Inflation!$B$24:$CN$24,MATCH('Carbon Prices'!$E$7,Inflation!$B$22:$CN$22))/100,"N/A")</f>
        <v>N/A</v>
      </c>
      <c r="AA30" s="20" t="str">
        <f>IFERROR(AA15*INDEX(Inflation!$B$24:$CN$24,MATCH('Carbon Prices'!$E$7,Inflation!$B$22:$CN$22))/100,"N/A")</f>
        <v>N/A</v>
      </c>
      <c r="AB30" s="20" t="str">
        <f>IFERROR(AB15*INDEX(Inflation!$B$24:$CN$24,MATCH('Carbon Prices'!$E$7,Inflation!$B$22:$CN$22))/100,"N/A")</f>
        <v>N/A</v>
      </c>
      <c r="AC30" s="20" t="str">
        <f>IFERROR(AC15*INDEX(Inflation!$B$24:$CN$24,MATCH('Carbon Prices'!$E$7,Inflation!$B$22:$CN$22))/100,"N/A")</f>
        <v>N/A</v>
      </c>
      <c r="AD30" s="20" t="str">
        <f>IFERROR(AD15*INDEX(Inflation!$B$24:$CN$24,MATCH('Carbon Prices'!$E$7,Inflation!$B$22:$CN$22))/100,"N/A")</f>
        <v>N/A</v>
      </c>
      <c r="AE30" s="20" t="str">
        <f>IFERROR(AE15*INDEX(Inflation!$B$24:$CN$24,MATCH('Carbon Prices'!$E$7,Inflation!$B$22:$CN$22))/100,"N/A")</f>
        <v>N/A</v>
      </c>
      <c r="AF30" s="20" t="str">
        <f>IFERROR(AF15*INDEX(Inflation!$B$24:$CN$24,MATCH('Carbon Prices'!$E$7,Inflation!$B$22:$CN$22))/100,"N/A")</f>
        <v>N/A</v>
      </c>
      <c r="AG30" s="20" t="str">
        <f>IFERROR(AG15*INDEX(Inflation!$B$24:$CN$24,MATCH('Carbon Prices'!$E$7,Inflation!$B$22:$CN$22))/100,"N/A")</f>
        <v>N/A</v>
      </c>
      <c r="AH30" s="20" t="str">
        <f>IFERROR(AH15*INDEX(Inflation!$B$24:$CN$24,MATCH('Carbon Prices'!$E$7,Inflation!$B$22:$CN$22))/100,"N/A")</f>
        <v>N/A</v>
      </c>
      <c r="AI30" s="20" t="str">
        <f>IFERROR(AI15*INDEX(Inflation!$B$24:$CN$24,MATCH('Carbon Prices'!$E$7,Inflation!$B$22:$CN$22))/100,"N/A")</f>
        <v>N/A</v>
      </c>
      <c r="AJ30" s="20" t="str">
        <f>IFERROR(AJ15*INDEX(Inflation!$B$24:$CN$24,MATCH('Carbon Prices'!$E$7,Inflation!$B$22:$CN$22))/100,"N/A")</f>
        <v>N/A</v>
      </c>
      <c r="AK30" s="20" t="str">
        <f>IFERROR(AK15*INDEX(Inflation!$B$24:$CN$24,MATCH('Carbon Prices'!$E$7,Inflation!$B$22:$CN$22))/100,"N/A")</f>
        <v>N/A</v>
      </c>
      <c r="AL30" s="20" t="str">
        <f>IFERROR(AL15*INDEX(Inflation!$B$24:$CN$24,MATCH('Carbon Prices'!$E$7,Inflation!$B$22:$CN$22))/100,"N/A")</f>
        <v>N/A</v>
      </c>
      <c r="AM30" s="20" t="str">
        <f>IFERROR(AM15*INDEX(Inflation!$B$24:$CN$24,MATCH('Carbon Prices'!$E$7,Inflation!$B$22:$CN$22))/100,"N/A")</f>
        <v>N/A</v>
      </c>
      <c r="AN30" s="20" t="str">
        <f>IFERROR(AN15*INDEX(Inflation!$B$24:$CN$24,MATCH('Carbon Prices'!$E$7,Inflation!$B$22:$CN$22))/100,"N/A")</f>
        <v>N/A</v>
      </c>
      <c r="AO30" s="20" t="str">
        <f>IFERROR(AO15*INDEX(Inflation!$B$24:$CN$24,MATCH('Carbon Prices'!$E$7,Inflation!$B$22:$CN$22))/100,"N/A")</f>
        <v>N/A</v>
      </c>
      <c r="AP30" s="20" t="str">
        <f>IFERROR(AP15*INDEX(Inflation!$B$24:$CN$24,MATCH('Carbon Prices'!$E$7,Inflation!$B$22:$CN$22))/100,"N/A")</f>
        <v>N/A</v>
      </c>
      <c r="AQ30" s="20" t="str">
        <f>IFERROR(AQ15*INDEX(Inflation!$B$24:$CN$24,MATCH('Carbon Prices'!$E$7,Inflation!$B$22:$CN$22))/100,"N/A")</f>
        <v>N/A</v>
      </c>
      <c r="AR30" s="20" t="str">
        <f>IFERROR(AR15*INDEX(Inflation!$B$24:$CN$24,MATCH('Carbon Prices'!$E$7,Inflation!$B$22:$CN$22))/100,"N/A")</f>
        <v>N/A</v>
      </c>
      <c r="AS30" s="20" t="str">
        <f>IFERROR(AS15*INDEX(Inflation!$B$24:$CN$24,MATCH('Carbon Prices'!$E$7,Inflation!$B$22:$CN$22))/100,"N/A")</f>
        <v>N/A</v>
      </c>
      <c r="AT30" s="20" t="str">
        <f>IFERROR(AT15*INDEX(Inflation!$B$24:$CN$24,MATCH('Carbon Prices'!$E$7,Inflation!$B$22:$CN$22))/100,"N/A")</f>
        <v>N/A</v>
      </c>
      <c r="AU30" s="20" t="str">
        <f>IFERROR(AU15*INDEX(Inflation!$B$24:$CN$24,MATCH('Carbon Prices'!$E$7,Inflation!$B$22:$CN$22))/100,"N/A")</f>
        <v>N/A</v>
      </c>
      <c r="AV30" s="20" t="str">
        <f>IFERROR(AV15*INDEX(Inflation!$B$24:$CN$24,MATCH('Carbon Prices'!$E$7,Inflation!$B$22:$CN$22))/100,"N/A")</f>
        <v>N/A</v>
      </c>
      <c r="AW30" s="20" t="str">
        <f>IFERROR(AW15*INDEX(Inflation!$B$24:$CN$24,MATCH('Carbon Prices'!$E$7,Inflation!$B$22:$CN$22))/100,"N/A")</f>
        <v>N/A</v>
      </c>
      <c r="AX30" s="20" t="str">
        <f>IFERROR(AX15*INDEX(Inflation!$B$24:$CN$24,MATCH('Carbon Prices'!$E$7,Inflation!$B$22:$CN$22))/100,"N/A")</f>
        <v>N/A</v>
      </c>
      <c r="AY30" s="20" t="str">
        <f>IFERROR(AY15*INDEX(Inflation!$B$24:$CN$24,MATCH('Carbon Prices'!$E$7,Inflation!$B$22:$CN$22))/100,"N/A")</f>
        <v>N/A</v>
      </c>
      <c r="AZ30" s="20" t="str">
        <f>IFERROR(AZ15*INDEX(Inflation!$B$24:$CN$24,MATCH('Carbon Prices'!$E$7,Inflation!$B$22:$CN$22))/100,"N/A")</f>
        <v>N/A</v>
      </c>
      <c r="BA30" s="20" t="str">
        <f>IFERROR(BA15*INDEX(Inflation!$B$24:$CN$24,MATCH('Carbon Prices'!$E$7,Inflation!$B$22:$CN$22))/100,"N/A")</f>
        <v>N/A</v>
      </c>
      <c r="BB30" s="20" t="str">
        <f>IFERROR(BB15*INDEX(Inflation!$B$24:$CN$24,MATCH('Carbon Prices'!$E$7,Inflation!$B$22:$CN$22))/100,"N/A")</f>
        <v>N/A</v>
      </c>
      <c r="BC30" s="20" t="str">
        <f>IFERROR(BC15*INDEX(Inflation!$B$24:$CN$24,MATCH('Carbon Prices'!$E$7,Inflation!$B$22:$CN$22))/100,"N/A")</f>
        <v>N/A</v>
      </c>
      <c r="BD30" s="20" t="str">
        <f>IFERROR(BD15*INDEX(Inflation!$B$24:$CN$24,MATCH('Carbon Prices'!$E$7,Inflation!$B$22:$CN$22))/100,"N/A")</f>
        <v>N/A</v>
      </c>
      <c r="BE30" s="20" t="str">
        <f>IFERROR(BE15*INDEX(Inflation!$B$24:$CN$24,MATCH('Carbon Prices'!$E$7,Inflation!$B$22:$CN$22))/100,"N/A")</f>
        <v>N/A</v>
      </c>
      <c r="BF30" s="20" t="str">
        <f>IFERROR(BF15*INDEX(Inflation!$B$24:$CN$24,MATCH('Carbon Prices'!$E$7,Inflation!$B$22:$CN$22))/100,"N/A")</f>
        <v>N/A</v>
      </c>
      <c r="BG30" s="20" t="str">
        <f>IFERROR(BG15*INDEX(Inflation!$B$24:$CN$24,MATCH('Carbon Prices'!$E$7,Inflation!$B$22:$CN$22))/100,"N/A")</f>
        <v>N/A</v>
      </c>
      <c r="BH30" s="20" t="str">
        <f>IFERROR(BH15*INDEX(Inflation!$B$24:$CN$24,MATCH('Carbon Prices'!$E$7,Inflation!$B$22:$CN$22))/100,"N/A")</f>
        <v>N/A</v>
      </c>
      <c r="BI30" s="20" t="str">
        <f>IFERROR(BI15*INDEX(Inflation!$B$24:$CN$24,MATCH('Carbon Prices'!$E$7,Inflation!$B$22:$CN$22))/100,"N/A")</f>
        <v>N/A</v>
      </c>
      <c r="BJ30" s="20" t="str">
        <f>IFERROR(BJ15*INDEX(Inflation!$B$24:$CN$24,MATCH('Carbon Prices'!$E$7,Inflation!$B$22:$CN$22))/100,"N/A")</f>
        <v>N/A</v>
      </c>
      <c r="BK30" s="20" t="str">
        <f>IFERROR(BK15*INDEX(Inflation!$B$24:$CN$24,MATCH('Carbon Prices'!$E$7,Inflation!$B$22:$CN$22))/100,"N/A")</f>
        <v>N/A</v>
      </c>
      <c r="BL30" s="20" t="str">
        <f>IFERROR(BL15*INDEX(Inflation!$B$24:$CN$24,MATCH('Carbon Prices'!$E$7,Inflation!$B$22:$CN$22))/100,"N/A")</f>
        <v>N/A</v>
      </c>
      <c r="BM30" s="20" t="str">
        <f>IFERROR(BM15*INDEX(Inflation!$B$24:$CN$24,MATCH('Carbon Prices'!$E$7,Inflation!$B$22:$CN$22))/100,"N/A")</f>
        <v>N/A</v>
      </c>
      <c r="BN30" s="20" t="str">
        <f>IFERROR(BN15*INDEX(Inflation!$B$24:$CN$24,MATCH('Carbon Prices'!$E$7,Inflation!$B$22:$CN$22))/100,"N/A")</f>
        <v>N/A</v>
      </c>
      <c r="BO30" s="20" t="str">
        <f>IFERROR(BO15*INDEX(Inflation!$B$24:$CN$24,MATCH('Carbon Prices'!$E$7,Inflation!$B$22:$CN$22))/100,"N/A")</f>
        <v>N/A</v>
      </c>
      <c r="BP30" s="20" t="str">
        <f>IFERROR(BP15*INDEX(Inflation!$B$24:$CN$24,MATCH('Carbon Prices'!$E$7,Inflation!$B$22:$CN$22))/100,"N/A")</f>
        <v>N/A</v>
      </c>
      <c r="BQ30" s="20" t="str">
        <f>IFERROR(BQ15*INDEX(Inflation!$B$24:$CN$24,MATCH('Carbon Prices'!$E$7,Inflation!$B$22:$CN$22))/100,"N/A")</f>
        <v>N/A</v>
      </c>
      <c r="BR30" s="20" t="str">
        <f>IFERROR(BR15*INDEX(Inflation!$B$24:$CN$24,MATCH('Carbon Prices'!$E$7,Inflation!$B$22:$CN$22))/100,"N/A")</f>
        <v>N/A</v>
      </c>
      <c r="BS30" s="20" t="str">
        <f>IFERROR(BS15*INDEX(Inflation!$B$24:$CN$24,MATCH('Carbon Prices'!$E$7,Inflation!$B$22:$CN$22))/100,"N/A")</f>
        <v>N/A</v>
      </c>
      <c r="BT30" s="20" t="str">
        <f>IFERROR(BT15*INDEX(Inflation!$B$24:$CN$24,MATCH('Carbon Prices'!$E$7,Inflation!$B$22:$CN$22))/100,"N/A")</f>
        <v>N/A</v>
      </c>
      <c r="BU30" s="20" t="str">
        <f>IFERROR(BU15*INDEX(Inflation!$B$24:$CN$24,MATCH('Carbon Prices'!$E$7,Inflation!$B$22:$CN$22))/100,"N/A")</f>
        <v>N/A</v>
      </c>
      <c r="BV30" s="20" t="str">
        <f>IFERROR(BV15*INDEX(Inflation!$B$24:$CN$24,MATCH('Carbon Prices'!$E$7,Inflation!$B$22:$CN$22))/100,"N/A")</f>
        <v>N/A</v>
      </c>
      <c r="BW30" s="20" t="str">
        <f>IFERROR(BW15*INDEX(Inflation!$B$24:$CN$24,MATCH('Carbon Prices'!$E$7,Inflation!$B$22:$CN$22))/100,"N/A")</f>
        <v>N/A</v>
      </c>
      <c r="BX30" s="20" t="str">
        <f>IFERROR(BX15*INDEX(Inflation!$B$24:$CN$24,MATCH('Carbon Prices'!$E$7,Inflation!$B$22:$CN$22))/100,"N/A")</f>
        <v>N/A</v>
      </c>
      <c r="BY30" s="20" t="str">
        <f>IFERROR(BY15*INDEX(Inflation!$B$24:$CN$24,MATCH('Carbon Prices'!$E$7,Inflation!$B$22:$CN$22))/100,"N/A")</f>
        <v>N/A</v>
      </c>
      <c r="BZ30" s="20" t="str">
        <f>IFERROR(BZ15*INDEX(Inflation!$B$24:$CN$24,MATCH('Carbon Prices'!$E$7,Inflation!$B$22:$CN$22))/100,"N/A")</f>
        <v>N/A</v>
      </c>
      <c r="CA30" s="20" t="str">
        <f>IFERROR(CA15*INDEX(Inflation!$B$24:$CN$24,MATCH('Carbon Prices'!$E$7,Inflation!$B$22:$CN$22))/100,"N/A")</f>
        <v>N/A</v>
      </c>
      <c r="CB30" s="20" t="str">
        <f>IFERROR(CB15*INDEX(Inflation!$B$24:$CN$24,MATCH('Carbon Prices'!$E$7,Inflation!$B$22:$CN$22))/100,"N/A")</f>
        <v>N/A</v>
      </c>
      <c r="CC30" s="20" t="str">
        <f>IFERROR(CC15*INDEX(Inflation!$B$24:$CN$24,MATCH('Carbon Prices'!$E$7,Inflation!$B$22:$CN$22))/100,"N/A")</f>
        <v>N/A</v>
      </c>
      <c r="CD30" s="20" t="str">
        <f>IFERROR(CD15*INDEX(Inflation!$B$24:$CN$24,MATCH('Carbon Prices'!$E$7,Inflation!$B$22:$CN$22))/100,"N/A")</f>
        <v>N/A</v>
      </c>
    </row>
    <row r="31" spans="1:82" ht="15.75" customHeight="1" x14ac:dyDescent="0.35">
      <c r="A31" s="3" t="s">
        <v>12</v>
      </c>
      <c r="B31" s="21" t="str">
        <f>IFERROR(B16*INDEX(Inflation!$B$24:$CN$24,MATCH('Carbon Prices'!$E$7,Inflation!$B$22:$CN$22))/100,"N/A")</f>
        <v>N/A</v>
      </c>
      <c r="C31" s="21" t="str">
        <f>IFERROR(C16*INDEX(Inflation!$B$24:$CN$24,MATCH('Carbon Prices'!$E$7,Inflation!$B$22:$CN$22))/100,"N/A")</f>
        <v>N/A</v>
      </c>
      <c r="D31" s="21" t="str">
        <f>IFERROR(D16*INDEX(Inflation!$B$24:$CN$24,MATCH('Carbon Prices'!$E$7,Inflation!$B$22:$CN$22))/100,"N/A")</f>
        <v>N/A</v>
      </c>
      <c r="E31" s="21" t="str">
        <f>IFERROR(E16*INDEX(Inflation!$B$24:$CN$24,MATCH('Carbon Prices'!$E$7,Inflation!$B$22:$CN$22))/100,"N/A")</f>
        <v>N/A</v>
      </c>
      <c r="F31" s="21" t="str">
        <f>IFERROR(F16*INDEX(Inflation!$B$24:$CN$24,MATCH('Carbon Prices'!$E$7,Inflation!$B$22:$CN$22))/100,"N/A")</f>
        <v>N/A</v>
      </c>
      <c r="G31" s="21" t="str">
        <f>IFERROR(G16*INDEX(Inflation!$B$24:$CN$24,MATCH('Carbon Prices'!$E$7,Inflation!$B$22:$CN$22))/100,"N/A")</f>
        <v>N/A</v>
      </c>
      <c r="H31" s="21" t="str">
        <f>IFERROR(H16*INDEX(Inflation!$B$24:$CN$24,MATCH('Carbon Prices'!$E$7,Inflation!$B$22:$CN$22))/100,"N/A")</f>
        <v>N/A</v>
      </c>
      <c r="I31" s="21" t="str">
        <f>IFERROR(I16*INDEX(Inflation!$B$24:$CN$24,MATCH('Carbon Prices'!$E$7,Inflation!$B$22:$CN$22))/100,"N/A")</f>
        <v>N/A</v>
      </c>
      <c r="J31" s="21" t="str">
        <f>IFERROR(J16*INDEX(Inflation!$B$24:$CN$24,MATCH('Carbon Prices'!$E$7,Inflation!$B$22:$CN$22))/100,"N/A")</f>
        <v>N/A</v>
      </c>
      <c r="K31" s="21" t="str">
        <f>IFERROR(K16*INDEX(Inflation!$B$24:$CN$24,MATCH('Carbon Prices'!$E$7,Inflation!$B$22:$CN$22))/100,"N/A")</f>
        <v>N/A</v>
      </c>
      <c r="L31" s="21" t="str">
        <f>IFERROR(L16*INDEX(Inflation!$B$24:$CN$24,MATCH('Carbon Prices'!$E$7,Inflation!$B$22:$CN$22))/100,"N/A")</f>
        <v>N/A</v>
      </c>
      <c r="M31" s="21" t="str">
        <f>IFERROR(M16*INDEX(Inflation!$B$24:$CN$24,MATCH('Carbon Prices'!$E$7,Inflation!$B$22:$CN$22))/100,"N/A")</f>
        <v>N/A</v>
      </c>
      <c r="N31" s="21" t="str">
        <f>IFERROR(N16*INDEX(Inflation!$B$24:$CN$24,MATCH('Carbon Prices'!$E$7,Inflation!$B$22:$CN$22))/100,"N/A")</f>
        <v>N/A</v>
      </c>
      <c r="O31" s="21" t="str">
        <f>IFERROR(O16*INDEX(Inflation!$B$24:$CN$24,MATCH('Carbon Prices'!$E$7,Inflation!$B$22:$CN$22))/100,"N/A")</f>
        <v>N/A</v>
      </c>
      <c r="P31" s="21" t="str">
        <f>IFERROR(P16*INDEX(Inflation!$B$24:$CN$24,MATCH('Carbon Prices'!$E$7,Inflation!$B$22:$CN$22))/100,"N/A")</f>
        <v>N/A</v>
      </c>
      <c r="Q31" s="21" t="str">
        <f>IFERROR(Q16*INDEX(Inflation!$B$24:$CN$24,MATCH('Carbon Prices'!$E$7,Inflation!$B$22:$CN$22))/100,"N/A")</f>
        <v>N/A</v>
      </c>
      <c r="R31" s="21" t="str">
        <f>IFERROR(R16*INDEX(Inflation!$B$24:$CN$24,MATCH('Carbon Prices'!$E$7,Inflation!$B$22:$CN$22))/100,"N/A")</f>
        <v>N/A</v>
      </c>
      <c r="S31" s="21" t="str">
        <f>IFERROR(S16*INDEX(Inflation!$B$24:$CN$24,MATCH('Carbon Prices'!$E$7,Inflation!$B$22:$CN$22))/100,"N/A")</f>
        <v>N/A</v>
      </c>
      <c r="T31" s="21" t="str">
        <f>IFERROR(T16*INDEX(Inflation!$B$24:$CN$24,MATCH('Carbon Prices'!$E$7,Inflation!$B$22:$CN$22))/100,"N/A")</f>
        <v>N/A</v>
      </c>
      <c r="U31" s="21" t="str">
        <f>IFERROR(U16*INDEX(Inflation!$B$24:$CN$24,MATCH('Carbon Prices'!$E$7,Inflation!$B$22:$CN$22))/100,"N/A")</f>
        <v>N/A</v>
      </c>
      <c r="V31" s="21" t="str">
        <f>IFERROR(V16*INDEX(Inflation!$B$24:$CN$24,MATCH('Carbon Prices'!$E$7,Inflation!$B$22:$CN$22))/100,"N/A")</f>
        <v>N/A</v>
      </c>
      <c r="W31" s="21" t="str">
        <f>IFERROR(W16*INDEX(Inflation!$B$24:$CN$24,MATCH('Carbon Prices'!$E$7,Inflation!$B$22:$CN$22))/100,"N/A")</f>
        <v>N/A</v>
      </c>
      <c r="X31" s="21" t="str">
        <f>IFERROR(X16*INDEX(Inflation!$B$24:$CN$24,MATCH('Carbon Prices'!$E$7,Inflation!$B$22:$CN$22))/100,"N/A")</f>
        <v>N/A</v>
      </c>
      <c r="Y31" s="21" t="str">
        <f>IFERROR(Y16*INDEX(Inflation!$B$24:$CN$24,MATCH('Carbon Prices'!$E$7,Inflation!$B$22:$CN$22))/100,"N/A")</f>
        <v>N/A</v>
      </c>
      <c r="Z31" s="21" t="str">
        <f>IFERROR(Z16*INDEX(Inflation!$B$24:$CN$24,MATCH('Carbon Prices'!$E$7,Inflation!$B$22:$CN$22))/100,"N/A")</f>
        <v>N/A</v>
      </c>
      <c r="AA31" s="21" t="str">
        <f>IFERROR(AA16*INDEX(Inflation!$B$24:$CN$24,MATCH('Carbon Prices'!$E$7,Inflation!$B$22:$CN$22))/100,"N/A")</f>
        <v>N/A</v>
      </c>
      <c r="AB31" s="21" t="str">
        <f>IFERROR(AB16*INDEX(Inflation!$B$24:$CN$24,MATCH('Carbon Prices'!$E$7,Inflation!$B$22:$CN$22))/100,"N/A")</f>
        <v>N/A</v>
      </c>
      <c r="AC31" s="21" t="str">
        <f>IFERROR(AC16*INDEX(Inflation!$B$24:$CN$24,MATCH('Carbon Prices'!$E$7,Inflation!$B$22:$CN$22))/100,"N/A")</f>
        <v>N/A</v>
      </c>
      <c r="AD31" s="21" t="str">
        <f>IFERROR(AD16*INDEX(Inflation!$B$24:$CN$24,MATCH('Carbon Prices'!$E$7,Inflation!$B$22:$CN$22))/100,"N/A")</f>
        <v>N/A</v>
      </c>
      <c r="AE31" s="21" t="str">
        <f>IFERROR(AE16*INDEX(Inflation!$B$24:$CN$24,MATCH('Carbon Prices'!$E$7,Inflation!$B$22:$CN$22))/100,"N/A")</f>
        <v>N/A</v>
      </c>
      <c r="AF31" s="21" t="str">
        <f>IFERROR(AF16*INDEX(Inflation!$B$24:$CN$24,MATCH('Carbon Prices'!$E$7,Inflation!$B$22:$CN$22))/100,"N/A")</f>
        <v>N/A</v>
      </c>
      <c r="AG31" s="21" t="str">
        <f>IFERROR(AG16*INDEX(Inflation!$B$24:$CN$24,MATCH('Carbon Prices'!$E$7,Inflation!$B$22:$CN$22))/100,"N/A")</f>
        <v>N/A</v>
      </c>
      <c r="AH31" s="21" t="str">
        <f>IFERROR(AH16*INDEX(Inflation!$B$24:$CN$24,MATCH('Carbon Prices'!$E$7,Inflation!$B$22:$CN$22))/100,"N/A")</f>
        <v>N/A</v>
      </c>
      <c r="AI31" s="21" t="str">
        <f>IFERROR(AI16*INDEX(Inflation!$B$24:$CN$24,MATCH('Carbon Prices'!$E$7,Inflation!$B$22:$CN$22))/100,"N/A")</f>
        <v>N/A</v>
      </c>
      <c r="AJ31" s="21" t="str">
        <f>IFERROR(AJ16*INDEX(Inflation!$B$24:$CN$24,MATCH('Carbon Prices'!$E$7,Inflation!$B$22:$CN$22))/100,"N/A")</f>
        <v>N/A</v>
      </c>
      <c r="AK31" s="21" t="str">
        <f>IFERROR(AK16*INDEX(Inflation!$B$24:$CN$24,MATCH('Carbon Prices'!$E$7,Inflation!$B$22:$CN$22))/100,"N/A")</f>
        <v>N/A</v>
      </c>
      <c r="AL31" s="21" t="str">
        <f>IFERROR(AL16*INDEX(Inflation!$B$24:$CN$24,MATCH('Carbon Prices'!$E$7,Inflation!$B$22:$CN$22))/100,"N/A")</f>
        <v>N/A</v>
      </c>
      <c r="AM31" s="21" t="str">
        <f>IFERROR(AM16*INDEX(Inflation!$B$24:$CN$24,MATCH('Carbon Prices'!$E$7,Inflation!$B$22:$CN$22))/100,"N/A")</f>
        <v>N/A</v>
      </c>
      <c r="AN31" s="21" t="str">
        <f>IFERROR(AN16*INDEX(Inflation!$B$24:$CN$24,MATCH('Carbon Prices'!$E$7,Inflation!$B$22:$CN$22))/100,"N/A")</f>
        <v>N/A</v>
      </c>
      <c r="AO31" s="21" t="str">
        <f>IFERROR(AO16*INDEX(Inflation!$B$24:$CN$24,MATCH('Carbon Prices'!$E$7,Inflation!$B$22:$CN$22))/100,"N/A")</f>
        <v>N/A</v>
      </c>
      <c r="AP31" s="21" t="str">
        <f>IFERROR(AP16*INDEX(Inflation!$B$24:$CN$24,MATCH('Carbon Prices'!$E$7,Inflation!$B$22:$CN$22))/100,"N/A")</f>
        <v>N/A</v>
      </c>
      <c r="AQ31" s="21" t="str">
        <f>IFERROR(AQ16*INDEX(Inflation!$B$24:$CN$24,MATCH('Carbon Prices'!$E$7,Inflation!$B$22:$CN$22))/100,"N/A")</f>
        <v>N/A</v>
      </c>
      <c r="AR31" s="21" t="str">
        <f>IFERROR(AR16*INDEX(Inflation!$B$24:$CN$24,MATCH('Carbon Prices'!$E$7,Inflation!$B$22:$CN$22))/100,"N/A")</f>
        <v>N/A</v>
      </c>
      <c r="AS31" s="21" t="str">
        <f>IFERROR(AS16*INDEX(Inflation!$B$24:$CN$24,MATCH('Carbon Prices'!$E$7,Inflation!$B$22:$CN$22))/100,"N/A")</f>
        <v>N/A</v>
      </c>
      <c r="AT31" s="21" t="str">
        <f>IFERROR(AT16*INDEX(Inflation!$B$24:$CN$24,MATCH('Carbon Prices'!$E$7,Inflation!$B$22:$CN$22))/100,"N/A")</f>
        <v>N/A</v>
      </c>
      <c r="AU31" s="21" t="str">
        <f>IFERROR(AU16*INDEX(Inflation!$B$24:$CN$24,MATCH('Carbon Prices'!$E$7,Inflation!$B$22:$CN$22))/100,"N/A")</f>
        <v>N/A</v>
      </c>
      <c r="AV31" s="21" t="str">
        <f>IFERROR(AV16*INDEX(Inflation!$B$24:$CN$24,MATCH('Carbon Prices'!$E$7,Inflation!$B$22:$CN$22))/100,"N/A")</f>
        <v>N/A</v>
      </c>
      <c r="AW31" s="21" t="str">
        <f>IFERROR(AW16*INDEX(Inflation!$B$24:$CN$24,MATCH('Carbon Prices'!$E$7,Inflation!$B$22:$CN$22))/100,"N/A")</f>
        <v>N/A</v>
      </c>
      <c r="AX31" s="21" t="str">
        <f>IFERROR(AX16*INDEX(Inflation!$B$24:$CN$24,MATCH('Carbon Prices'!$E$7,Inflation!$B$22:$CN$22))/100,"N/A")</f>
        <v>N/A</v>
      </c>
      <c r="AY31" s="21" t="str">
        <f>IFERROR(AY16*INDEX(Inflation!$B$24:$CN$24,MATCH('Carbon Prices'!$E$7,Inflation!$B$22:$CN$22))/100,"N/A")</f>
        <v>N/A</v>
      </c>
      <c r="AZ31" s="21" t="str">
        <f>IFERROR(AZ16*INDEX(Inflation!$B$24:$CN$24,MATCH('Carbon Prices'!$E$7,Inflation!$B$22:$CN$22))/100,"N/A")</f>
        <v>N/A</v>
      </c>
      <c r="BA31" s="21" t="str">
        <f>IFERROR(BA16*INDEX(Inflation!$B$24:$CN$24,MATCH('Carbon Prices'!$E$7,Inflation!$B$22:$CN$22))/100,"N/A")</f>
        <v>N/A</v>
      </c>
      <c r="BB31" s="21" t="str">
        <f>IFERROR(BB16*INDEX(Inflation!$B$24:$CN$24,MATCH('Carbon Prices'!$E$7,Inflation!$B$22:$CN$22))/100,"N/A")</f>
        <v>N/A</v>
      </c>
      <c r="BC31" s="21" t="str">
        <f>IFERROR(BC16*INDEX(Inflation!$B$24:$CN$24,MATCH('Carbon Prices'!$E$7,Inflation!$B$22:$CN$22))/100,"N/A")</f>
        <v>N/A</v>
      </c>
      <c r="BD31" s="21" t="str">
        <f>IFERROR(BD16*INDEX(Inflation!$B$24:$CN$24,MATCH('Carbon Prices'!$E$7,Inflation!$B$22:$CN$22))/100,"N/A")</f>
        <v>N/A</v>
      </c>
      <c r="BE31" s="21" t="str">
        <f>IFERROR(BE16*INDEX(Inflation!$B$24:$CN$24,MATCH('Carbon Prices'!$E$7,Inflation!$B$22:$CN$22))/100,"N/A")</f>
        <v>N/A</v>
      </c>
      <c r="BF31" s="21" t="str">
        <f>IFERROR(BF16*INDEX(Inflation!$B$24:$CN$24,MATCH('Carbon Prices'!$E$7,Inflation!$B$22:$CN$22))/100,"N/A")</f>
        <v>N/A</v>
      </c>
      <c r="BG31" s="21" t="str">
        <f>IFERROR(BG16*INDEX(Inflation!$B$24:$CN$24,MATCH('Carbon Prices'!$E$7,Inflation!$B$22:$CN$22))/100,"N/A")</f>
        <v>N/A</v>
      </c>
      <c r="BH31" s="21" t="str">
        <f>IFERROR(BH16*INDEX(Inflation!$B$24:$CN$24,MATCH('Carbon Prices'!$E$7,Inflation!$B$22:$CN$22))/100,"N/A")</f>
        <v>N/A</v>
      </c>
      <c r="BI31" s="21" t="str">
        <f>IFERROR(BI16*INDEX(Inflation!$B$24:$CN$24,MATCH('Carbon Prices'!$E$7,Inflation!$B$22:$CN$22))/100,"N/A")</f>
        <v>N/A</v>
      </c>
      <c r="BJ31" s="21" t="str">
        <f>IFERROR(BJ16*INDEX(Inflation!$B$24:$CN$24,MATCH('Carbon Prices'!$E$7,Inflation!$B$22:$CN$22))/100,"N/A")</f>
        <v>N/A</v>
      </c>
      <c r="BK31" s="21" t="str">
        <f>IFERROR(BK16*INDEX(Inflation!$B$24:$CN$24,MATCH('Carbon Prices'!$E$7,Inflation!$B$22:$CN$22))/100,"N/A")</f>
        <v>N/A</v>
      </c>
      <c r="BL31" s="21" t="str">
        <f>IFERROR(BL16*INDEX(Inflation!$B$24:$CN$24,MATCH('Carbon Prices'!$E$7,Inflation!$B$22:$CN$22))/100,"N/A")</f>
        <v>N/A</v>
      </c>
      <c r="BM31" s="21" t="str">
        <f>IFERROR(BM16*INDEX(Inflation!$B$24:$CN$24,MATCH('Carbon Prices'!$E$7,Inflation!$B$22:$CN$22))/100,"N/A")</f>
        <v>N/A</v>
      </c>
      <c r="BN31" s="21" t="str">
        <f>IFERROR(BN16*INDEX(Inflation!$B$24:$CN$24,MATCH('Carbon Prices'!$E$7,Inflation!$B$22:$CN$22))/100,"N/A")</f>
        <v>N/A</v>
      </c>
      <c r="BO31" s="21" t="str">
        <f>IFERROR(BO16*INDEX(Inflation!$B$24:$CN$24,MATCH('Carbon Prices'!$E$7,Inflation!$B$22:$CN$22))/100,"N/A")</f>
        <v>N/A</v>
      </c>
      <c r="BP31" s="21" t="str">
        <f>IFERROR(BP16*INDEX(Inflation!$B$24:$CN$24,MATCH('Carbon Prices'!$E$7,Inflation!$B$22:$CN$22))/100,"N/A")</f>
        <v>N/A</v>
      </c>
      <c r="BQ31" s="21" t="str">
        <f>IFERROR(BQ16*INDEX(Inflation!$B$24:$CN$24,MATCH('Carbon Prices'!$E$7,Inflation!$B$22:$CN$22))/100,"N/A")</f>
        <v>N/A</v>
      </c>
      <c r="BR31" s="21" t="str">
        <f>IFERROR(BR16*INDEX(Inflation!$B$24:$CN$24,MATCH('Carbon Prices'!$E$7,Inflation!$B$22:$CN$22))/100,"N/A")</f>
        <v>N/A</v>
      </c>
      <c r="BS31" s="21" t="str">
        <f>IFERROR(BS16*INDEX(Inflation!$B$24:$CN$24,MATCH('Carbon Prices'!$E$7,Inflation!$B$22:$CN$22))/100,"N/A")</f>
        <v>N/A</v>
      </c>
      <c r="BT31" s="21" t="str">
        <f>IFERROR(BT16*INDEX(Inflation!$B$24:$CN$24,MATCH('Carbon Prices'!$E$7,Inflation!$B$22:$CN$22))/100,"N/A")</f>
        <v>N/A</v>
      </c>
      <c r="BU31" s="21" t="str">
        <f>IFERROR(BU16*INDEX(Inflation!$B$24:$CN$24,MATCH('Carbon Prices'!$E$7,Inflation!$B$22:$CN$22))/100,"N/A")</f>
        <v>N/A</v>
      </c>
      <c r="BV31" s="21" t="str">
        <f>IFERROR(BV16*INDEX(Inflation!$B$24:$CN$24,MATCH('Carbon Prices'!$E$7,Inflation!$B$22:$CN$22))/100,"N/A")</f>
        <v>N/A</v>
      </c>
      <c r="BW31" s="21" t="str">
        <f>IFERROR(BW16*INDEX(Inflation!$B$24:$CN$24,MATCH('Carbon Prices'!$E$7,Inflation!$B$22:$CN$22))/100,"N/A")</f>
        <v>N/A</v>
      </c>
      <c r="BX31" s="21" t="str">
        <f>IFERROR(BX16*INDEX(Inflation!$B$24:$CN$24,MATCH('Carbon Prices'!$E$7,Inflation!$B$22:$CN$22))/100,"N/A")</f>
        <v>N/A</v>
      </c>
      <c r="BY31" s="21" t="str">
        <f>IFERROR(BY16*INDEX(Inflation!$B$24:$CN$24,MATCH('Carbon Prices'!$E$7,Inflation!$B$22:$CN$22))/100,"N/A")</f>
        <v>N/A</v>
      </c>
      <c r="BZ31" s="21" t="str">
        <f>IFERROR(BZ16*INDEX(Inflation!$B$24:$CN$24,MATCH('Carbon Prices'!$E$7,Inflation!$B$22:$CN$22))/100,"N/A")</f>
        <v>N/A</v>
      </c>
      <c r="CA31" s="21" t="str">
        <f>IFERROR(CA16*INDEX(Inflation!$B$24:$CN$24,MATCH('Carbon Prices'!$E$7,Inflation!$B$22:$CN$22))/100,"N/A")</f>
        <v>N/A</v>
      </c>
      <c r="CB31" s="21" t="str">
        <f>IFERROR(CB16*INDEX(Inflation!$B$24:$CN$24,MATCH('Carbon Prices'!$E$7,Inflation!$B$22:$CN$22))/100,"N/A")</f>
        <v>N/A</v>
      </c>
      <c r="CC31" s="21" t="str">
        <f>IFERROR(CC16*INDEX(Inflation!$B$24:$CN$24,MATCH('Carbon Prices'!$E$7,Inflation!$B$22:$CN$22))/100,"N/A")</f>
        <v>N/A</v>
      </c>
      <c r="CD31" s="21" t="str">
        <f>IFERROR(CD16*INDEX(Inflation!$B$24:$CN$24,MATCH('Carbon Prices'!$E$7,Inflation!$B$22:$CN$22))/100,"N/A")</f>
        <v>N/A</v>
      </c>
    </row>
    <row r="32" spans="1:82" ht="15.75" customHeight="1" x14ac:dyDescent="0.35">
      <c r="A32" s="4" t="s">
        <v>13</v>
      </c>
      <c r="B32" s="22" t="str">
        <f>IFERROR(B17*INDEX(Inflation!$B$24:$CN$24,MATCH('Carbon Prices'!$E$7,Inflation!$B$22:$CN$22))/100,"N/A")</f>
        <v>N/A</v>
      </c>
      <c r="C32" s="22" t="str">
        <f>IFERROR(C17*INDEX(Inflation!$B$24:$CN$24,MATCH('Carbon Prices'!$E$7,Inflation!$B$22:$CN$22))/100,"N/A")</f>
        <v>N/A</v>
      </c>
      <c r="D32" s="22" t="str">
        <f>IFERROR(D17*INDEX(Inflation!$B$24:$CN$24,MATCH('Carbon Prices'!$E$7,Inflation!$B$22:$CN$22))/100,"N/A")</f>
        <v>N/A</v>
      </c>
      <c r="E32" s="22" t="str">
        <f>IFERROR(E17*INDEX(Inflation!$B$24:$CN$24,MATCH('Carbon Prices'!$E$7,Inflation!$B$22:$CN$22))/100,"N/A")</f>
        <v>N/A</v>
      </c>
      <c r="F32" s="22" t="str">
        <f>IFERROR(F17*INDEX(Inflation!$B$24:$CN$24,MATCH('Carbon Prices'!$E$7,Inflation!$B$22:$CN$22))/100,"N/A")</f>
        <v>N/A</v>
      </c>
      <c r="G32" s="22" t="str">
        <f>IFERROR(G17*INDEX(Inflation!$B$24:$CN$24,MATCH('Carbon Prices'!$E$7,Inflation!$B$22:$CN$22))/100,"N/A")</f>
        <v>N/A</v>
      </c>
      <c r="H32" s="22" t="str">
        <f>IFERROR(H17*INDEX(Inflation!$B$24:$CN$24,MATCH('Carbon Prices'!$E$7,Inflation!$B$22:$CN$22))/100,"N/A")</f>
        <v>N/A</v>
      </c>
      <c r="I32" s="22" t="str">
        <f>IFERROR(I17*INDEX(Inflation!$B$24:$CN$24,MATCH('Carbon Prices'!$E$7,Inflation!$B$22:$CN$22))/100,"N/A")</f>
        <v>N/A</v>
      </c>
      <c r="J32" s="22" t="str">
        <f>IFERROR(J17*INDEX(Inflation!$B$24:$CN$24,MATCH('Carbon Prices'!$E$7,Inflation!$B$22:$CN$22))/100,"N/A")</f>
        <v>N/A</v>
      </c>
      <c r="K32" s="22" t="str">
        <f>IFERROR(K17*INDEX(Inflation!$B$24:$CN$24,MATCH('Carbon Prices'!$E$7,Inflation!$B$22:$CN$22))/100,"N/A")</f>
        <v>N/A</v>
      </c>
      <c r="L32" s="22" t="str">
        <f>IFERROR(L17*INDEX(Inflation!$B$24:$CN$24,MATCH('Carbon Prices'!$E$7,Inflation!$B$22:$CN$22))/100,"N/A")</f>
        <v>N/A</v>
      </c>
      <c r="M32" s="22" t="str">
        <f>IFERROR(M17*INDEX(Inflation!$B$24:$CN$24,MATCH('Carbon Prices'!$E$7,Inflation!$B$22:$CN$22))/100,"N/A")</f>
        <v>N/A</v>
      </c>
      <c r="N32" s="22" t="str">
        <f>IFERROR(N17*INDEX(Inflation!$B$24:$CN$24,MATCH('Carbon Prices'!$E$7,Inflation!$B$22:$CN$22))/100,"N/A")</f>
        <v>N/A</v>
      </c>
      <c r="O32" s="22" t="str">
        <f>IFERROR(O17*INDEX(Inflation!$B$24:$CN$24,MATCH('Carbon Prices'!$E$7,Inflation!$B$22:$CN$22))/100,"N/A")</f>
        <v>N/A</v>
      </c>
      <c r="P32" s="22" t="str">
        <f>IFERROR(P17*INDEX(Inflation!$B$24:$CN$24,MATCH('Carbon Prices'!$E$7,Inflation!$B$22:$CN$22))/100,"N/A")</f>
        <v>N/A</v>
      </c>
      <c r="Q32" s="22" t="str">
        <f>IFERROR(Q17*INDEX(Inflation!$B$24:$CN$24,MATCH('Carbon Prices'!$E$7,Inflation!$B$22:$CN$22))/100,"N/A")</f>
        <v>N/A</v>
      </c>
      <c r="R32" s="22" t="str">
        <f>IFERROR(R17*INDEX(Inflation!$B$24:$CN$24,MATCH('Carbon Prices'!$E$7,Inflation!$B$22:$CN$22))/100,"N/A")</f>
        <v>N/A</v>
      </c>
      <c r="S32" s="22" t="str">
        <f>IFERROR(S17*INDEX(Inflation!$B$24:$CN$24,MATCH('Carbon Prices'!$E$7,Inflation!$B$22:$CN$22))/100,"N/A")</f>
        <v>N/A</v>
      </c>
      <c r="T32" s="22" t="str">
        <f>IFERROR(T17*INDEX(Inflation!$B$24:$CN$24,MATCH('Carbon Prices'!$E$7,Inflation!$B$22:$CN$22))/100,"N/A")</f>
        <v>N/A</v>
      </c>
      <c r="U32" s="22" t="str">
        <f>IFERROR(U17*INDEX(Inflation!$B$24:$CN$24,MATCH('Carbon Prices'!$E$7,Inflation!$B$22:$CN$22))/100,"N/A")</f>
        <v>N/A</v>
      </c>
      <c r="V32" s="22" t="str">
        <f>IFERROR(V17*INDEX(Inflation!$B$24:$CN$24,MATCH('Carbon Prices'!$E$7,Inflation!$B$22:$CN$22))/100,"N/A")</f>
        <v>N/A</v>
      </c>
      <c r="W32" s="22" t="str">
        <f>IFERROR(W17*INDEX(Inflation!$B$24:$CN$24,MATCH('Carbon Prices'!$E$7,Inflation!$B$22:$CN$22))/100,"N/A")</f>
        <v>N/A</v>
      </c>
      <c r="X32" s="22" t="str">
        <f>IFERROR(X17*INDEX(Inflation!$B$24:$CN$24,MATCH('Carbon Prices'!$E$7,Inflation!$B$22:$CN$22))/100,"N/A")</f>
        <v>N/A</v>
      </c>
      <c r="Y32" s="22" t="str">
        <f>IFERROR(Y17*INDEX(Inflation!$B$24:$CN$24,MATCH('Carbon Prices'!$E$7,Inflation!$B$22:$CN$22))/100,"N/A")</f>
        <v>N/A</v>
      </c>
      <c r="Z32" s="22" t="str">
        <f>IFERROR(Z17*INDEX(Inflation!$B$24:$CN$24,MATCH('Carbon Prices'!$E$7,Inflation!$B$22:$CN$22))/100,"N/A")</f>
        <v>N/A</v>
      </c>
      <c r="AA32" s="22" t="str">
        <f>IFERROR(AA17*INDEX(Inflation!$B$24:$CN$24,MATCH('Carbon Prices'!$E$7,Inflation!$B$22:$CN$22))/100,"N/A")</f>
        <v>N/A</v>
      </c>
      <c r="AB32" s="22" t="str">
        <f>IFERROR(AB17*INDEX(Inflation!$B$24:$CN$24,MATCH('Carbon Prices'!$E$7,Inflation!$B$22:$CN$22))/100,"N/A")</f>
        <v>N/A</v>
      </c>
      <c r="AC32" s="22" t="str">
        <f>IFERROR(AC17*INDEX(Inflation!$B$24:$CN$24,MATCH('Carbon Prices'!$E$7,Inflation!$B$22:$CN$22))/100,"N/A")</f>
        <v>N/A</v>
      </c>
      <c r="AD32" s="22" t="str">
        <f>IFERROR(AD17*INDEX(Inflation!$B$24:$CN$24,MATCH('Carbon Prices'!$E$7,Inflation!$B$22:$CN$22))/100,"N/A")</f>
        <v>N/A</v>
      </c>
      <c r="AE32" s="22" t="str">
        <f>IFERROR(AE17*INDEX(Inflation!$B$24:$CN$24,MATCH('Carbon Prices'!$E$7,Inflation!$B$22:$CN$22))/100,"N/A")</f>
        <v>N/A</v>
      </c>
      <c r="AF32" s="22" t="str">
        <f>IFERROR(AF17*INDEX(Inflation!$B$24:$CN$24,MATCH('Carbon Prices'!$E$7,Inflation!$B$22:$CN$22))/100,"N/A")</f>
        <v>N/A</v>
      </c>
      <c r="AG32" s="22" t="str">
        <f>IFERROR(AG17*INDEX(Inflation!$B$24:$CN$24,MATCH('Carbon Prices'!$E$7,Inflation!$B$22:$CN$22))/100,"N/A")</f>
        <v>N/A</v>
      </c>
      <c r="AH32" s="22" t="str">
        <f>IFERROR(AH17*INDEX(Inflation!$B$24:$CN$24,MATCH('Carbon Prices'!$E$7,Inflation!$B$22:$CN$22))/100,"N/A")</f>
        <v>N/A</v>
      </c>
      <c r="AI32" s="22" t="str">
        <f>IFERROR(AI17*INDEX(Inflation!$B$24:$CN$24,MATCH('Carbon Prices'!$E$7,Inflation!$B$22:$CN$22))/100,"N/A")</f>
        <v>N/A</v>
      </c>
      <c r="AJ32" s="22" t="str">
        <f>IFERROR(AJ17*INDEX(Inflation!$B$24:$CN$24,MATCH('Carbon Prices'!$E$7,Inflation!$B$22:$CN$22))/100,"N/A")</f>
        <v>N/A</v>
      </c>
      <c r="AK32" s="22" t="str">
        <f>IFERROR(AK17*INDEX(Inflation!$B$24:$CN$24,MATCH('Carbon Prices'!$E$7,Inflation!$B$22:$CN$22))/100,"N/A")</f>
        <v>N/A</v>
      </c>
      <c r="AL32" s="22" t="str">
        <f>IFERROR(AL17*INDEX(Inflation!$B$24:$CN$24,MATCH('Carbon Prices'!$E$7,Inflation!$B$22:$CN$22))/100,"N/A")</f>
        <v>N/A</v>
      </c>
      <c r="AM32" s="22" t="str">
        <f>IFERROR(AM17*INDEX(Inflation!$B$24:$CN$24,MATCH('Carbon Prices'!$E$7,Inflation!$B$22:$CN$22))/100,"N/A")</f>
        <v>N/A</v>
      </c>
      <c r="AN32" s="22" t="str">
        <f>IFERROR(AN17*INDEX(Inflation!$B$24:$CN$24,MATCH('Carbon Prices'!$E$7,Inflation!$B$22:$CN$22))/100,"N/A")</f>
        <v>N/A</v>
      </c>
      <c r="AO32" s="22" t="str">
        <f>IFERROR(AO17*INDEX(Inflation!$B$24:$CN$24,MATCH('Carbon Prices'!$E$7,Inflation!$B$22:$CN$22))/100,"N/A")</f>
        <v>N/A</v>
      </c>
      <c r="AP32" s="22" t="str">
        <f>IFERROR(AP17*INDEX(Inflation!$B$24:$CN$24,MATCH('Carbon Prices'!$E$7,Inflation!$B$22:$CN$22))/100,"N/A")</f>
        <v>N/A</v>
      </c>
      <c r="AQ32" s="22" t="str">
        <f>IFERROR(AQ17*INDEX(Inflation!$B$24:$CN$24,MATCH('Carbon Prices'!$E$7,Inflation!$B$22:$CN$22))/100,"N/A")</f>
        <v>N/A</v>
      </c>
      <c r="AR32" s="22" t="str">
        <f>IFERROR(AR17*INDEX(Inflation!$B$24:$CN$24,MATCH('Carbon Prices'!$E$7,Inflation!$B$22:$CN$22))/100,"N/A")</f>
        <v>N/A</v>
      </c>
      <c r="AS32" s="22" t="str">
        <f>IFERROR(AS17*INDEX(Inflation!$B$24:$CN$24,MATCH('Carbon Prices'!$E$7,Inflation!$B$22:$CN$22))/100,"N/A")</f>
        <v>N/A</v>
      </c>
      <c r="AT32" s="22" t="str">
        <f>IFERROR(AT17*INDEX(Inflation!$B$24:$CN$24,MATCH('Carbon Prices'!$E$7,Inflation!$B$22:$CN$22))/100,"N/A")</f>
        <v>N/A</v>
      </c>
      <c r="AU32" s="22" t="str">
        <f>IFERROR(AU17*INDEX(Inflation!$B$24:$CN$24,MATCH('Carbon Prices'!$E$7,Inflation!$B$22:$CN$22))/100,"N/A")</f>
        <v>N/A</v>
      </c>
      <c r="AV32" s="22" t="str">
        <f>IFERROR(AV17*INDEX(Inflation!$B$24:$CN$24,MATCH('Carbon Prices'!$E$7,Inflation!$B$22:$CN$22))/100,"N/A")</f>
        <v>N/A</v>
      </c>
      <c r="AW32" s="22" t="str">
        <f>IFERROR(AW17*INDEX(Inflation!$B$24:$CN$24,MATCH('Carbon Prices'!$E$7,Inflation!$B$22:$CN$22))/100,"N/A")</f>
        <v>N/A</v>
      </c>
      <c r="AX32" s="22" t="str">
        <f>IFERROR(AX17*INDEX(Inflation!$B$24:$CN$24,MATCH('Carbon Prices'!$E$7,Inflation!$B$22:$CN$22))/100,"N/A")</f>
        <v>N/A</v>
      </c>
      <c r="AY32" s="22" t="str">
        <f>IFERROR(AY17*INDEX(Inflation!$B$24:$CN$24,MATCH('Carbon Prices'!$E$7,Inflation!$B$22:$CN$22))/100,"N/A")</f>
        <v>N/A</v>
      </c>
      <c r="AZ32" s="22" t="str">
        <f>IFERROR(AZ17*INDEX(Inflation!$B$24:$CN$24,MATCH('Carbon Prices'!$E$7,Inflation!$B$22:$CN$22))/100,"N/A")</f>
        <v>N/A</v>
      </c>
      <c r="BA32" s="22" t="str">
        <f>IFERROR(BA17*INDEX(Inflation!$B$24:$CN$24,MATCH('Carbon Prices'!$E$7,Inflation!$B$22:$CN$22))/100,"N/A")</f>
        <v>N/A</v>
      </c>
      <c r="BB32" s="22" t="str">
        <f>IFERROR(BB17*INDEX(Inflation!$B$24:$CN$24,MATCH('Carbon Prices'!$E$7,Inflation!$B$22:$CN$22))/100,"N/A")</f>
        <v>N/A</v>
      </c>
      <c r="BC32" s="22" t="str">
        <f>IFERROR(BC17*INDEX(Inflation!$B$24:$CN$24,MATCH('Carbon Prices'!$E$7,Inflation!$B$22:$CN$22))/100,"N/A")</f>
        <v>N/A</v>
      </c>
      <c r="BD32" s="22" t="str">
        <f>IFERROR(BD17*INDEX(Inflation!$B$24:$CN$24,MATCH('Carbon Prices'!$E$7,Inflation!$B$22:$CN$22))/100,"N/A")</f>
        <v>N/A</v>
      </c>
      <c r="BE32" s="22" t="str">
        <f>IFERROR(BE17*INDEX(Inflation!$B$24:$CN$24,MATCH('Carbon Prices'!$E$7,Inflation!$B$22:$CN$22))/100,"N/A")</f>
        <v>N/A</v>
      </c>
      <c r="BF32" s="22" t="str">
        <f>IFERROR(BF17*INDEX(Inflation!$B$24:$CN$24,MATCH('Carbon Prices'!$E$7,Inflation!$B$22:$CN$22))/100,"N/A")</f>
        <v>N/A</v>
      </c>
      <c r="BG32" s="22" t="str">
        <f>IFERROR(BG17*INDEX(Inflation!$B$24:$CN$24,MATCH('Carbon Prices'!$E$7,Inflation!$B$22:$CN$22))/100,"N/A")</f>
        <v>N/A</v>
      </c>
      <c r="BH32" s="22" t="str">
        <f>IFERROR(BH17*INDEX(Inflation!$B$24:$CN$24,MATCH('Carbon Prices'!$E$7,Inflation!$B$22:$CN$22))/100,"N/A")</f>
        <v>N/A</v>
      </c>
      <c r="BI32" s="22" t="str">
        <f>IFERROR(BI17*INDEX(Inflation!$B$24:$CN$24,MATCH('Carbon Prices'!$E$7,Inflation!$B$22:$CN$22))/100,"N/A")</f>
        <v>N/A</v>
      </c>
      <c r="BJ32" s="22" t="str">
        <f>IFERROR(BJ17*INDEX(Inflation!$B$24:$CN$24,MATCH('Carbon Prices'!$E$7,Inflation!$B$22:$CN$22))/100,"N/A")</f>
        <v>N/A</v>
      </c>
      <c r="BK32" s="22" t="str">
        <f>IFERROR(BK17*INDEX(Inflation!$B$24:$CN$24,MATCH('Carbon Prices'!$E$7,Inflation!$B$22:$CN$22))/100,"N/A")</f>
        <v>N/A</v>
      </c>
      <c r="BL32" s="22" t="str">
        <f>IFERROR(BL17*INDEX(Inflation!$B$24:$CN$24,MATCH('Carbon Prices'!$E$7,Inflation!$B$22:$CN$22))/100,"N/A")</f>
        <v>N/A</v>
      </c>
      <c r="BM32" s="22" t="str">
        <f>IFERROR(BM17*INDEX(Inflation!$B$24:$CN$24,MATCH('Carbon Prices'!$E$7,Inflation!$B$22:$CN$22))/100,"N/A")</f>
        <v>N/A</v>
      </c>
      <c r="BN32" s="22" t="str">
        <f>IFERROR(BN17*INDEX(Inflation!$B$24:$CN$24,MATCH('Carbon Prices'!$E$7,Inflation!$B$22:$CN$22))/100,"N/A")</f>
        <v>N/A</v>
      </c>
      <c r="BO32" s="22" t="str">
        <f>IFERROR(BO17*INDEX(Inflation!$B$24:$CN$24,MATCH('Carbon Prices'!$E$7,Inflation!$B$22:$CN$22))/100,"N/A")</f>
        <v>N/A</v>
      </c>
      <c r="BP32" s="22" t="str">
        <f>IFERROR(BP17*INDEX(Inflation!$B$24:$CN$24,MATCH('Carbon Prices'!$E$7,Inflation!$B$22:$CN$22))/100,"N/A")</f>
        <v>N/A</v>
      </c>
      <c r="BQ32" s="22" t="str">
        <f>IFERROR(BQ17*INDEX(Inflation!$B$24:$CN$24,MATCH('Carbon Prices'!$E$7,Inflation!$B$22:$CN$22))/100,"N/A")</f>
        <v>N/A</v>
      </c>
      <c r="BR32" s="22" t="str">
        <f>IFERROR(BR17*INDEX(Inflation!$B$24:$CN$24,MATCH('Carbon Prices'!$E$7,Inflation!$B$22:$CN$22))/100,"N/A")</f>
        <v>N/A</v>
      </c>
      <c r="BS32" s="22" t="str">
        <f>IFERROR(BS17*INDEX(Inflation!$B$24:$CN$24,MATCH('Carbon Prices'!$E$7,Inflation!$B$22:$CN$22))/100,"N/A")</f>
        <v>N/A</v>
      </c>
      <c r="BT32" s="22" t="str">
        <f>IFERROR(BT17*INDEX(Inflation!$B$24:$CN$24,MATCH('Carbon Prices'!$E$7,Inflation!$B$22:$CN$22))/100,"N/A")</f>
        <v>N/A</v>
      </c>
      <c r="BU32" s="22" t="str">
        <f>IFERROR(BU17*INDEX(Inflation!$B$24:$CN$24,MATCH('Carbon Prices'!$E$7,Inflation!$B$22:$CN$22))/100,"N/A")</f>
        <v>N/A</v>
      </c>
      <c r="BV32" s="22" t="str">
        <f>IFERROR(BV17*INDEX(Inflation!$B$24:$CN$24,MATCH('Carbon Prices'!$E$7,Inflation!$B$22:$CN$22))/100,"N/A")</f>
        <v>N/A</v>
      </c>
      <c r="BW32" s="22" t="str">
        <f>IFERROR(BW17*INDEX(Inflation!$B$24:$CN$24,MATCH('Carbon Prices'!$E$7,Inflation!$B$22:$CN$22))/100,"N/A")</f>
        <v>N/A</v>
      </c>
      <c r="BX32" s="22" t="str">
        <f>IFERROR(BX17*INDEX(Inflation!$B$24:$CN$24,MATCH('Carbon Prices'!$E$7,Inflation!$B$22:$CN$22))/100,"N/A")</f>
        <v>N/A</v>
      </c>
      <c r="BY32" s="22" t="str">
        <f>IFERROR(BY17*INDEX(Inflation!$B$24:$CN$24,MATCH('Carbon Prices'!$E$7,Inflation!$B$22:$CN$22))/100,"N/A")</f>
        <v>N/A</v>
      </c>
      <c r="BZ32" s="22" t="str">
        <f>IFERROR(BZ17*INDEX(Inflation!$B$24:$CN$24,MATCH('Carbon Prices'!$E$7,Inflation!$B$22:$CN$22))/100,"N/A")</f>
        <v>N/A</v>
      </c>
      <c r="CA32" s="22" t="str">
        <f>IFERROR(CA17*INDEX(Inflation!$B$24:$CN$24,MATCH('Carbon Prices'!$E$7,Inflation!$B$22:$CN$22))/100,"N/A")</f>
        <v>N/A</v>
      </c>
      <c r="CB32" s="22" t="str">
        <f>IFERROR(CB17*INDEX(Inflation!$B$24:$CN$24,MATCH('Carbon Prices'!$E$7,Inflation!$B$22:$CN$22))/100,"N/A")</f>
        <v>N/A</v>
      </c>
      <c r="CC32" s="22" t="str">
        <f>IFERROR(CC17*INDEX(Inflation!$B$24:$CN$24,MATCH('Carbon Prices'!$E$7,Inflation!$B$22:$CN$22))/100,"N/A")</f>
        <v>N/A</v>
      </c>
      <c r="CD32" s="22" t="str">
        <f>IFERROR(CD17*INDEX(Inflation!$B$24:$CN$24,MATCH('Carbon Prices'!$E$7,Inflation!$B$22:$CN$22))/100,"N/A")</f>
        <v>N/A</v>
      </c>
    </row>
  </sheetData>
  <mergeCells count="5">
    <mergeCell ref="B1:G1"/>
    <mergeCell ref="B2:G2"/>
    <mergeCell ref="B3:G3"/>
    <mergeCell ref="B4:G4"/>
    <mergeCell ref="B5:G5"/>
  </mergeCells>
  <hyperlinks>
    <hyperlink ref="B3" r:id="rId1" xr:uid="{5B1058A3-8AD6-417D-8EC7-133CE5F9958B}"/>
  </hyperlinks>
  <pageMargins left="0.7" right="0.7" top="0.75" bottom="0.75" header="0.3" footer="0.3"/>
  <pageSetup orientation="portrait" r:id="rId2"/>
  <headerFooter>
    <oddHeader>&amp;C&amp;"Calibri"&amp;10&amp;K000000OFFICIAL&amp;1#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outlinePr summaryBelow="0" summaryRight="0"/>
  </sheetPr>
  <dimension ref="A1:CN24"/>
  <sheetViews>
    <sheetView topLeftCell="A6" zoomScale="80" zoomScaleNormal="80" workbookViewId="0">
      <selection activeCell="B30" sqref="B30"/>
    </sheetView>
  </sheetViews>
  <sheetFormatPr defaultColWidth="14.453125" defaultRowHeight="15.75" customHeight="1" x14ac:dyDescent="0.35"/>
  <cols>
    <col min="1" max="1" width="18.36328125" style="6" customWidth="1"/>
    <col min="2" max="2" width="12.81640625" style="6" customWidth="1"/>
    <col min="3" max="11" width="8.81640625" style="6" customWidth="1"/>
    <col min="12" max="92" width="7.81640625" style="6" customWidth="1"/>
    <col min="93" max="16384" width="14.453125" style="6"/>
  </cols>
  <sheetData>
    <row r="1" spans="1:92" ht="15.75" customHeight="1" x14ac:dyDescent="0.35">
      <c r="A1" s="5" t="s">
        <v>2</v>
      </c>
      <c r="B1" s="118" t="s">
        <v>40</v>
      </c>
      <c r="C1" s="118"/>
      <c r="D1" s="118"/>
      <c r="E1" s="118"/>
      <c r="F1" s="118"/>
      <c r="G1" s="118"/>
      <c r="H1" s="118"/>
      <c r="I1" s="118"/>
      <c r="J1" s="118"/>
      <c r="K1" s="118"/>
      <c r="L1" s="118"/>
    </row>
    <row r="2" spans="1:92" ht="15.75" customHeight="1" x14ac:dyDescent="0.35">
      <c r="A2" s="7" t="s">
        <v>6</v>
      </c>
      <c r="B2" s="118" t="s">
        <v>91</v>
      </c>
      <c r="C2" s="118"/>
      <c r="D2" s="118"/>
      <c r="E2" s="118"/>
      <c r="F2" s="118"/>
      <c r="G2" s="118"/>
      <c r="H2" s="118"/>
      <c r="I2" s="118"/>
      <c r="J2" s="118"/>
      <c r="K2" s="118"/>
      <c r="L2" s="118"/>
    </row>
    <row r="3" spans="1:92" ht="75" customHeight="1" x14ac:dyDescent="0.35">
      <c r="A3" s="7" t="s">
        <v>7</v>
      </c>
      <c r="B3" s="122" t="s">
        <v>90</v>
      </c>
      <c r="C3" s="122"/>
      <c r="D3" s="122"/>
      <c r="E3" s="122"/>
      <c r="F3" s="122"/>
      <c r="G3" s="122"/>
      <c r="H3" s="122"/>
      <c r="I3" s="122"/>
      <c r="J3" s="122"/>
      <c r="K3" s="122"/>
      <c r="L3" s="122"/>
    </row>
    <row r="4" spans="1:92" ht="15.75" customHeight="1" x14ac:dyDescent="0.35">
      <c r="A4" s="7" t="s">
        <v>8</v>
      </c>
      <c r="B4" s="123" t="s">
        <v>9</v>
      </c>
      <c r="C4" s="123"/>
      <c r="D4" s="123"/>
      <c r="E4" s="123"/>
      <c r="F4" s="123"/>
      <c r="G4" s="123"/>
      <c r="H4" s="123"/>
      <c r="I4" s="123"/>
      <c r="J4" s="123"/>
      <c r="K4" s="123"/>
      <c r="L4" s="123"/>
    </row>
    <row r="5" spans="1:92" ht="165" customHeight="1" x14ac:dyDescent="0.35">
      <c r="A5" s="8" t="s">
        <v>4</v>
      </c>
      <c r="B5" s="120" t="s">
        <v>122</v>
      </c>
      <c r="C5" s="120"/>
      <c r="D5" s="120"/>
      <c r="E5" s="120"/>
      <c r="F5" s="120"/>
      <c r="G5" s="120"/>
      <c r="H5" s="120"/>
      <c r="I5" s="120"/>
      <c r="J5" s="120"/>
      <c r="K5" s="120"/>
      <c r="L5" s="120"/>
    </row>
    <row r="6" spans="1:92" s="44" customFormat="1" ht="103.25" customHeight="1" x14ac:dyDescent="0.35">
      <c r="A6" s="64" t="s">
        <v>58</v>
      </c>
      <c r="B6" s="120" t="s">
        <v>123</v>
      </c>
      <c r="C6" s="120"/>
      <c r="D6" s="120"/>
      <c r="E6" s="120"/>
      <c r="F6" s="120"/>
      <c r="G6" s="120"/>
      <c r="H6" s="120"/>
      <c r="I6" s="120"/>
      <c r="J6" s="120"/>
      <c r="K6" s="120"/>
      <c r="L6" s="120"/>
    </row>
    <row r="7" spans="1:92" s="44" customFormat="1" ht="14.5" x14ac:dyDescent="0.35">
      <c r="A7"/>
      <c r="B7"/>
      <c r="C7"/>
      <c r="D7"/>
      <c r="E7"/>
      <c r="F7"/>
      <c r="G7"/>
    </row>
    <row r="8" spans="1:92" s="44" customFormat="1" ht="14.5" x14ac:dyDescent="0.35">
      <c r="A8" s="107" t="s">
        <v>59</v>
      </c>
      <c r="B8" s="108" t="s">
        <v>60</v>
      </c>
      <c r="C8"/>
      <c r="D8"/>
      <c r="E8"/>
      <c r="F8"/>
      <c r="G8"/>
    </row>
    <row r="9" spans="1:92" s="44" customFormat="1" ht="14.5" x14ac:dyDescent="0.35">
      <c r="A9" s="88"/>
      <c r="B9" s="89"/>
      <c r="C9"/>
      <c r="D9"/>
      <c r="E9"/>
      <c r="F9"/>
      <c r="G9"/>
    </row>
    <row r="10" spans="1:92" s="9" customFormat="1" ht="14.5" x14ac:dyDescent="0.35">
      <c r="A10" s="80" t="s">
        <v>86</v>
      </c>
      <c r="B10" s="35">
        <v>2010</v>
      </c>
      <c r="C10" s="35">
        <v>2011</v>
      </c>
      <c r="D10" s="35">
        <v>2012</v>
      </c>
      <c r="E10" s="35">
        <v>2013</v>
      </c>
      <c r="F10" s="35">
        <v>2014</v>
      </c>
      <c r="G10" s="35">
        <v>2015</v>
      </c>
      <c r="H10" s="35">
        <v>2016</v>
      </c>
      <c r="I10" s="35">
        <v>2017</v>
      </c>
      <c r="J10" s="35">
        <v>2018</v>
      </c>
      <c r="K10" s="35">
        <v>2019</v>
      </c>
      <c r="L10" s="35">
        <v>2020</v>
      </c>
    </row>
    <row r="11" spans="1:92" s="44" customFormat="1" ht="14.5" x14ac:dyDescent="0.35">
      <c r="A11" s="12" t="s">
        <v>88</v>
      </c>
      <c r="B11" s="90">
        <v>90.1</v>
      </c>
      <c r="C11" s="90">
        <v>93.6</v>
      </c>
      <c r="D11" s="90">
        <v>96</v>
      </c>
      <c r="E11" s="90">
        <v>98.2</v>
      </c>
      <c r="F11" s="90">
        <v>99.6</v>
      </c>
      <c r="G11" s="90">
        <v>100</v>
      </c>
      <c r="H11" s="90">
        <v>101</v>
      </c>
      <c r="I11" s="90">
        <v>103.6</v>
      </c>
      <c r="J11" s="90">
        <v>106</v>
      </c>
      <c r="K11" s="90">
        <v>107.8</v>
      </c>
      <c r="L11" s="90">
        <v>108.9</v>
      </c>
    </row>
    <row r="12" spans="1:92" s="44" customFormat="1" ht="15.75" customHeight="1" x14ac:dyDescent="0.35">
      <c r="A12" s="11" t="s">
        <v>87</v>
      </c>
      <c r="B12" s="92">
        <v>223.6</v>
      </c>
      <c r="C12" s="92">
        <v>235.2</v>
      </c>
      <c r="D12" s="92">
        <v>242.7</v>
      </c>
      <c r="E12" s="92">
        <v>250.1</v>
      </c>
      <c r="F12" s="92">
        <v>256</v>
      </c>
      <c r="G12" s="92">
        <v>258.5</v>
      </c>
      <c r="H12" s="92">
        <v>263.10000000000002</v>
      </c>
      <c r="I12" s="92">
        <v>272.5</v>
      </c>
      <c r="J12" s="92">
        <v>281.60000000000002</v>
      </c>
      <c r="K12" s="92">
        <v>288.8</v>
      </c>
      <c r="L12" s="92">
        <v>293.10000000000002</v>
      </c>
    </row>
    <row r="13" spans="1:92" s="44" customFormat="1" ht="14.5" x14ac:dyDescent="0.35">
      <c r="A13"/>
      <c r="B13"/>
      <c r="C13"/>
      <c r="D13"/>
      <c r="E13"/>
      <c r="F13"/>
      <c r="G13"/>
    </row>
    <row r="14" spans="1:92" s="9" customFormat="1" ht="14.5" x14ac:dyDescent="0.35">
      <c r="A14" s="35" t="s">
        <v>109</v>
      </c>
      <c r="B14" s="35">
        <v>2010</v>
      </c>
      <c r="C14" s="35">
        <v>2011</v>
      </c>
      <c r="D14" s="35">
        <v>2012</v>
      </c>
      <c r="E14" s="35">
        <v>2013</v>
      </c>
      <c r="F14" s="35">
        <v>2014</v>
      </c>
      <c r="G14" s="35">
        <v>2015</v>
      </c>
      <c r="H14" s="35">
        <v>2016</v>
      </c>
      <c r="I14" s="35">
        <v>2017</v>
      </c>
      <c r="J14" s="35">
        <v>2018</v>
      </c>
      <c r="K14" s="35">
        <v>2019</v>
      </c>
      <c r="L14" s="93">
        <v>2020</v>
      </c>
      <c r="M14" s="35">
        <v>2021</v>
      </c>
      <c r="N14" s="35">
        <v>2022</v>
      </c>
      <c r="O14" s="35">
        <v>2023</v>
      </c>
      <c r="P14" s="35">
        <v>2024</v>
      </c>
      <c r="Q14" s="35">
        <v>2025</v>
      </c>
      <c r="R14" s="35">
        <v>2026</v>
      </c>
      <c r="S14" s="35">
        <v>2027</v>
      </c>
      <c r="T14" s="35">
        <v>2028</v>
      </c>
      <c r="U14" s="35">
        <v>2029</v>
      </c>
      <c r="V14" s="35">
        <v>2030</v>
      </c>
      <c r="W14" s="35">
        <v>2031</v>
      </c>
      <c r="X14" s="35">
        <v>2032</v>
      </c>
      <c r="Y14" s="35">
        <v>2033</v>
      </c>
      <c r="Z14" s="35">
        <v>2034</v>
      </c>
      <c r="AA14" s="35">
        <v>2035</v>
      </c>
      <c r="AB14" s="35">
        <v>2036</v>
      </c>
      <c r="AC14" s="35">
        <v>2037</v>
      </c>
      <c r="AD14" s="35">
        <v>2038</v>
      </c>
      <c r="AE14" s="35">
        <v>2039</v>
      </c>
      <c r="AF14" s="35">
        <v>2040</v>
      </c>
      <c r="AG14" s="35">
        <v>2041</v>
      </c>
      <c r="AH14" s="35">
        <v>2042</v>
      </c>
      <c r="AI14" s="35">
        <v>2043</v>
      </c>
      <c r="AJ14" s="35">
        <v>2044</v>
      </c>
      <c r="AK14" s="35">
        <v>2045</v>
      </c>
      <c r="AL14" s="35">
        <v>2046</v>
      </c>
      <c r="AM14" s="35">
        <v>2047</v>
      </c>
      <c r="AN14" s="35">
        <v>2048</v>
      </c>
      <c r="AO14" s="35">
        <v>2049</v>
      </c>
      <c r="AP14" s="35">
        <v>2050</v>
      </c>
      <c r="AQ14" s="35">
        <v>2051</v>
      </c>
      <c r="AR14" s="35">
        <v>2052</v>
      </c>
      <c r="AS14" s="35">
        <v>2053</v>
      </c>
      <c r="AT14" s="35">
        <v>2054</v>
      </c>
      <c r="AU14" s="35">
        <v>2055</v>
      </c>
      <c r="AV14" s="35">
        <v>2056</v>
      </c>
      <c r="AW14" s="35">
        <v>2057</v>
      </c>
      <c r="AX14" s="35">
        <v>2058</v>
      </c>
      <c r="AY14" s="35">
        <v>2059</v>
      </c>
      <c r="AZ14" s="35">
        <v>2060</v>
      </c>
      <c r="BA14" s="35">
        <v>2061</v>
      </c>
      <c r="BB14" s="35">
        <v>2062</v>
      </c>
      <c r="BC14" s="35">
        <v>2063</v>
      </c>
      <c r="BD14" s="35">
        <v>2064</v>
      </c>
      <c r="BE14" s="35">
        <v>2065</v>
      </c>
      <c r="BF14" s="35">
        <v>2066</v>
      </c>
      <c r="BG14" s="35">
        <v>2067</v>
      </c>
      <c r="BH14" s="35">
        <v>2068</v>
      </c>
      <c r="BI14" s="35">
        <v>2069</v>
      </c>
      <c r="BJ14" s="35">
        <v>2070</v>
      </c>
      <c r="BK14" s="35">
        <v>2071</v>
      </c>
      <c r="BL14" s="35">
        <v>2072</v>
      </c>
      <c r="BM14" s="35">
        <v>2073</v>
      </c>
      <c r="BN14" s="35">
        <v>2074</v>
      </c>
      <c r="BO14" s="35">
        <v>2075</v>
      </c>
      <c r="BP14" s="35">
        <v>2076</v>
      </c>
      <c r="BQ14" s="35">
        <v>2077</v>
      </c>
      <c r="BR14" s="35">
        <v>2078</v>
      </c>
      <c r="BS14" s="35">
        <v>2079</v>
      </c>
      <c r="BT14" s="35">
        <v>2080</v>
      </c>
      <c r="BU14" s="35">
        <v>2081</v>
      </c>
      <c r="BV14" s="35">
        <v>2082</v>
      </c>
      <c r="BW14" s="35">
        <v>2083</v>
      </c>
      <c r="BX14" s="35">
        <v>2084</v>
      </c>
      <c r="BY14" s="35">
        <v>2085</v>
      </c>
      <c r="BZ14" s="35">
        <v>2086</v>
      </c>
      <c r="CA14" s="35">
        <v>2087</v>
      </c>
      <c r="CB14" s="35">
        <v>2088</v>
      </c>
      <c r="CC14" s="35">
        <v>2089</v>
      </c>
      <c r="CD14" s="35">
        <v>2090</v>
      </c>
      <c r="CE14" s="35">
        <v>2091</v>
      </c>
      <c r="CF14" s="35">
        <v>2092</v>
      </c>
      <c r="CG14" s="35">
        <v>2093</v>
      </c>
      <c r="CH14" s="35">
        <v>2094</v>
      </c>
      <c r="CI14" s="35">
        <v>2095</v>
      </c>
      <c r="CJ14" s="35">
        <v>2096</v>
      </c>
      <c r="CK14" s="35">
        <v>2097</v>
      </c>
      <c r="CL14" s="35">
        <v>2098</v>
      </c>
      <c r="CM14" s="35">
        <v>2099</v>
      </c>
      <c r="CN14" s="35">
        <v>2100</v>
      </c>
    </row>
    <row r="15" spans="1:92" s="44" customFormat="1" ht="14.5" x14ac:dyDescent="0.35">
      <c r="A15" s="12" t="s">
        <v>16</v>
      </c>
      <c r="B15" s="12"/>
      <c r="C15" s="12"/>
      <c r="D15" s="12"/>
      <c r="E15" s="12"/>
      <c r="F15" s="12"/>
      <c r="G15" s="12"/>
      <c r="H15" s="12"/>
      <c r="I15" s="12"/>
      <c r="J15" s="12"/>
      <c r="K15" s="12"/>
      <c r="L15" s="94">
        <v>5.0000000000000001E-3</v>
      </c>
      <c r="M15" s="50">
        <v>5.0000000000000001E-3</v>
      </c>
      <c r="N15" s="50">
        <v>5.0000000000000001E-3</v>
      </c>
      <c r="O15" s="50">
        <v>5.0000000000000001E-3</v>
      </c>
      <c r="P15" s="50">
        <v>5.0000000000000001E-3</v>
      </c>
      <c r="Q15" s="50">
        <v>5.0000000000000001E-3</v>
      </c>
      <c r="R15" s="50">
        <v>5.0000000000000001E-3</v>
      </c>
      <c r="S15" s="50">
        <v>5.0000000000000001E-3</v>
      </c>
      <c r="T15" s="50">
        <v>5.0000000000000001E-3</v>
      </c>
      <c r="U15" s="50">
        <v>5.0000000000000001E-3</v>
      </c>
      <c r="V15" s="50">
        <v>5.0000000000000001E-3</v>
      </c>
      <c r="W15" s="50">
        <v>5.0000000000000001E-3</v>
      </c>
      <c r="X15" s="50">
        <v>5.0000000000000001E-3</v>
      </c>
      <c r="Y15" s="50">
        <v>5.0000000000000001E-3</v>
      </c>
      <c r="Z15" s="50">
        <v>5.0000000000000001E-3</v>
      </c>
      <c r="AA15" s="50">
        <v>5.0000000000000001E-3</v>
      </c>
      <c r="AB15" s="50">
        <v>5.0000000000000001E-3</v>
      </c>
      <c r="AC15" s="50">
        <v>5.0000000000000001E-3</v>
      </c>
      <c r="AD15" s="50">
        <v>5.0000000000000001E-3</v>
      </c>
      <c r="AE15" s="50">
        <v>5.0000000000000001E-3</v>
      </c>
      <c r="AF15" s="50">
        <v>5.0000000000000001E-3</v>
      </c>
      <c r="AG15" s="50">
        <v>5.0000000000000001E-3</v>
      </c>
      <c r="AH15" s="50">
        <v>5.0000000000000001E-3</v>
      </c>
      <c r="AI15" s="50">
        <v>5.0000000000000001E-3</v>
      </c>
      <c r="AJ15" s="50">
        <v>5.0000000000000001E-3</v>
      </c>
      <c r="AK15" s="50">
        <v>5.0000000000000001E-3</v>
      </c>
      <c r="AL15" s="50">
        <v>5.0000000000000001E-3</v>
      </c>
      <c r="AM15" s="50">
        <v>5.0000000000000001E-3</v>
      </c>
      <c r="AN15" s="50">
        <v>5.0000000000000001E-3</v>
      </c>
      <c r="AO15" s="50">
        <v>5.0000000000000001E-3</v>
      </c>
      <c r="AP15" s="50">
        <v>5.0000000000000001E-3</v>
      </c>
      <c r="AQ15" s="50">
        <v>5.0000000000000001E-3</v>
      </c>
      <c r="AR15" s="50">
        <v>5.0000000000000001E-3</v>
      </c>
      <c r="AS15" s="50">
        <v>5.0000000000000001E-3</v>
      </c>
      <c r="AT15" s="50">
        <v>5.0000000000000001E-3</v>
      </c>
      <c r="AU15" s="50">
        <v>5.0000000000000001E-3</v>
      </c>
      <c r="AV15" s="50">
        <v>5.0000000000000001E-3</v>
      </c>
      <c r="AW15" s="50">
        <v>5.0000000000000001E-3</v>
      </c>
      <c r="AX15" s="50">
        <v>5.0000000000000001E-3</v>
      </c>
      <c r="AY15" s="50">
        <v>5.0000000000000001E-3</v>
      </c>
      <c r="AZ15" s="50">
        <v>5.0000000000000001E-3</v>
      </c>
      <c r="BA15" s="50">
        <v>5.0000000000000001E-3</v>
      </c>
      <c r="BB15" s="50">
        <v>5.0000000000000001E-3</v>
      </c>
      <c r="BC15" s="50">
        <v>5.0000000000000001E-3</v>
      </c>
      <c r="BD15" s="50">
        <v>5.0000000000000001E-3</v>
      </c>
      <c r="BE15" s="50">
        <v>5.0000000000000001E-3</v>
      </c>
      <c r="BF15" s="50">
        <v>5.0000000000000001E-3</v>
      </c>
      <c r="BG15" s="50">
        <v>5.0000000000000001E-3</v>
      </c>
      <c r="BH15" s="50">
        <v>5.0000000000000001E-3</v>
      </c>
      <c r="BI15" s="50">
        <v>5.0000000000000001E-3</v>
      </c>
      <c r="BJ15" s="50">
        <v>5.0000000000000001E-3</v>
      </c>
      <c r="BK15" s="50">
        <v>5.0000000000000001E-3</v>
      </c>
      <c r="BL15" s="50">
        <v>5.0000000000000001E-3</v>
      </c>
      <c r="BM15" s="50">
        <v>5.0000000000000001E-3</v>
      </c>
      <c r="BN15" s="50">
        <v>5.0000000000000001E-3</v>
      </c>
      <c r="BO15" s="50">
        <v>5.0000000000000001E-3</v>
      </c>
      <c r="BP15" s="50">
        <v>5.0000000000000001E-3</v>
      </c>
      <c r="BQ15" s="50">
        <v>5.0000000000000001E-3</v>
      </c>
      <c r="BR15" s="50">
        <v>5.0000000000000001E-3</v>
      </c>
      <c r="BS15" s="50">
        <v>5.0000000000000001E-3</v>
      </c>
      <c r="BT15" s="50">
        <v>5.0000000000000001E-3</v>
      </c>
      <c r="BU15" s="50">
        <v>5.0000000000000001E-3</v>
      </c>
      <c r="BV15" s="50">
        <v>5.0000000000000001E-3</v>
      </c>
      <c r="BW15" s="50">
        <v>5.0000000000000001E-3</v>
      </c>
      <c r="BX15" s="50">
        <v>5.0000000000000001E-3</v>
      </c>
      <c r="BY15" s="50">
        <v>5.0000000000000001E-3</v>
      </c>
      <c r="BZ15" s="50">
        <v>5.0000000000000001E-3</v>
      </c>
      <c r="CA15" s="50">
        <v>5.0000000000000001E-3</v>
      </c>
      <c r="CB15" s="50">
        <v>5.0000000000000001E-3</v>
      </c>
      <c r="CC15" s="50">
        <v>5.0000000000000001E-3</v>
      </c>
      <c r="CD15" s="50">
        <v>5.0000000000000001E-3</v>
      </c>
      <c r="CE15" s="50">
        <v>5.0000000000000001E-3</v>
      </c>
      <c r="CF15" s="50">
        <v>5.0000000000000001E-3</v>
      </c>
      <c r="CG15" s="50">
        <v>5.0000000000000001E-3</v>
      </c>
      <c r="CH15" s="50">
        <v>5.0000000000000001E-3</v>
      </c>
      <c r="CI15" s="50">
        <v>5.0000000000000001E-3</v>
      </c>
      <c r="CJ15" s="50">
        <v>5.0000000000000001E-3</v>
      </c>
      <c r="CK15" s="50">
        <v>5.0000000000000001E-3</v>
      </c>
      <c r="CL15" s="50">
        <v>5.0000000000000001E-3</v>
      </c>
      <c r="CM15" s="50">
        <v>5.0000000000000001E-3</v>
      </c>
      <c r="CN15" s="50">
        <v>5.0000000000000001E-3</v>
      </c>
    </row>
    <row r="16" spans="1:92" s="44" customFormat="1" ht="15.75" customHeight="1" x14ac:dyDescent="0.35">
      <c r="A16" s="11" t="s">
        <v>17</v>
      </c>
      <c r="B16" s="11"/>
      <c r="C16" s="11"/>
      <c r="D16" s="11"/>
      <c r="E16" s="11"/>
      <c r="F16" s="11"/>
      <c r="G16" s="11"/>
      <c r="H16" s="11"/>
      <c r="I16" s="11"/>
      <c r="J16" s="11"/>
      <c r="K16" s="11"/>
      <c r="L16" s="95">
        <v>8.0000000000000002E-3</v>
      </c>
      <c r="M16" s="51">
        <v>8.0000000000000002E-3</v>
      </c>
      <c r="N16" s="51">
        <v>8.0000000000000002E-3</v>
      </c>
      <c r="O16" s="51">
        <v>8.0000000000000002E-3</v>
      </c>
      <c r="P16" s="51">
        <v>8.0000000000000002E-3</v>
      </c>
      <c r="Q16" s="51">
        <v>8.0000000000000002E-3</v>
      </c>
      <c r="R16" s="51">
        <v>8.0000000000000002E-3</v>
      </c>
      <c r="S16" s="51">
        <v>8.0000000000000002E-3</v>
      </c>
      <c r="T16" s="51">
        <v>8.0000000000000002E-3</v>
      </c>
      <c r="U16" s="51">
        <v>8.0000000000000002E-3</v>
      </c>
      <c r="V16" s="51">
        <v>8.0000000000000002E-3</v>
      </c>
      <c r="W16" s="51">
        <v>8.0000000000000002E-3</v>
      </c>
      <c r="X16" s="51">
        <v>8.0000000000000002E-3</v>
      </c>
      <c r="Y16" s="51">
        <v>8.0000000000000002E-3</v>
      </c>
      <c r="Z16" s="51">
        <v>8.0000000000000002E-3</v>
      </c>
      <c r="AA16" s="51">
        <v>8.0000000000000002E-3</v>
      </c>
      <c r="AB16" s="51">
        <v>8.0000000000000002E-3</v>
      </c>
      <c r="AC16" s="51">
        <v>8.0000000000000002E-3</v>
      </c>
      <c r="AD16" s="51">
        <v>8.0000000000000002E-3</v>
      </c>
      <c r="AE16" s="51">
        <v>8.0000000000000002E-3</v>
      </c>
      <c r="AF16" s="51">
        <v>8.0000000000000002E-3</v>
      </c>
      <c r="AG16" s="51">
        <v>8.0000000000000002E-3</v>
      </c>
      <c r="AH16" s="51">
        <v>8.0000000000000002E-3</v>
      </c>
      <c r="AI16" s="51">
        <v>8.0000000000000002E-3</v>
      </c>
      <c r="AJ16" s="51">
        <v>8.0000000000000002E-3</v>
      </c>
      <c r="AK16" s="51">
        <v>8.0000000000000002E-3</v>
      </c>
      <c r="AL16" s="51">
        <v>8.0000000000000002E-3</v>
      </c>
      <c r="AM16" s="51">
        <v>8.0000000000000002E-3</v>
      </c>
      <c r="AN16" s="51">
        <v>8.0000000000000002E-3</v>
      </c>
      <c r="AO16" s="51">
        <v>8.0000000000000002E-3</v>
      </c>
      <c r="AP16" s="51">
        <v>8.0000000000000002E-3</v>
      </c>
      <c r="AQ16" s="51">
        <v>8.0000000000000002E-3</v>
      </c>
      <c r="AR16" s="51">
        <v>8.0000000000000002E-3</v>
      </c>
      <c r="AS16" s="51">
        <v>8.0000000000000002E-3</v>
      </c>
      <c r="AT16" s="51">
        <v>8.0000000000000002E-3</v>
      </c>
      <c r="AU16" s="51">
        <v>8.0000000000000002E-3</v>
      </c>
      <c r="AV16" s="51">
        <v>8.0000000000000002E-3</v>
      </c>
      <c r="AW16" s="51">
        <v>8.0000000000000002E-3</v>
      </c>
      <c r="AX16" s="51">
        <v>8.0000000000000002E-3</v>
      </c>
      <c r="AY16" s="51">
        <v>8.0000000000000002E-3</v>
      </c>
      <c r="AZ16" s="51">
        <v>8.0000000000000002E-3</v>
      </c>
      <c r="BA16" s="51">
        <v>8.0000000000000002E-3</v>
      </c>
      <c r="BB16" s="51">
        <v>8.0000000000000002E-3</v>
      </c>
      <c r="BC16" s="51">
        <v>8.0000000000000002E-3</v>
      </c>
      <c r="BD16" s="51">
        <v>8.0000000000000002E-3</v>
      </c>
      <c r="BE16" s="51">
        <v>8.0000000000000002E-3</v>
      </c>
      <c r="BF16" s="51">
        <v>8.0000000000000002E-3</v>
      </c>
      <c r="BG16" s="51">
        <v>8.0000000000000002E-3</v>
      </c>
      <c r="BH16" s="51">
        <v>8.0000000000000002E-3</v>
      </c>
      <c r="BI16" s="51">
        <v>8.0000000000000002E-3</v>
      </c>
      <c r="BJ16" s="51">
        <v>8.0000000000000002E-3</v>
      </c>
      <c r="BK16" s="51">
        <v>8.0000000000000002E-3</v>
      </c>
      <c r="BL16" s="51">
        <v>8.0000000000000002E-3</v>
      </c>
      <c r="BM16" s="51">
        <v>8.0000000000000002E-3</v>
      </c>
      <c r="BN16" s="51">
        <v>8.0000000000000002E-3</v>
      </c>
      <c r="BO16" s="51">
        <v>8.0000000000000002E-3</v>
      </c>
      <c r="BP16" s="51">
        <v>8.0000000000000002E-3</v>
      </c>
      <c r="BQ16" s="51">
        <v>8.0000000000000002E-3</v>
      </c>
      <c r="BR16" s="51">
        <v>8.0000000000000002E-3</v>
      </c>
      <c r="BS16" s="51">
        <v>8.0000000000000002E-3</v>
      </c>
      <c r="BT16" s="51">
        <v>8.0000000000000002E-3</v>
      </c>
      <c r="BU16" s="51">
        <v>8.0000000000000002E-3</v>
      </c>
      <c r="BV16" s="51">
        <v>8.0000000000000002E-3</v>
      </c>
      <c r="BW16" s="51">
        <v>8.0000000000000002E-3</v>
      </c>
      <c r="BX16" s="51">
        <v>8.0000000000000002E-3</v>
      </c>
      <c r="BY16" s="51">
        <v>8.0000000000000002E-3</v>
      </c>
      <c r="BZ16" s="51">
        <v>8.0000000000000002E-3</v>
      </c>
      <c r="CA16" s="51">
        <v>8.0000000000000002E-3</v>
      </c>
      <c r="CB16" s="51">
        <v>8.0000000000000002E-3</v>
      </c>
      <c r="CC16" s="51">
        <v>8.0000000000000002E-3</v>
      </c>
      <c r="CD16" s="51">
        <v>8.0000000000000002E-3</v>
      </c>
      <c r="CE16" s="51">
        <v>8.0000000000000002E-3</v>
      </c>
      <c r="CF16" s="51">
        <v>8.0000000000000002E-3</v>
      </c>
      <c r="CG16" s="51">
        <v>8.0000000000000002E-3</v>
      </c>
      <c r="CH16" s="51">
        <v>8.0000000000000002E-3</v>
      </c>
      <c r="CI16" s="51">
        <v>8.0000000000000002E-3</v>
      </c>
      <c r="CJ16" s="51">
        <v>8.0000000000000002E-3</v>
      </c>
      <c r="CK16" s="51">
        <v>8.0000000000000002E-3</v>
      </c>
      <c r="CL16" s="51">
        <v>8.0000000000000002E-3</v>
      </c>
      <c r="CM16" s="51">
        <v>8.0000000000000002E-3</v>
      </c>
      <c r="CN16" s="51">
        <v>8.0000000000000002E-3</v>
      </c>
    </row>
    <row r="17" spans="1:92" ht="15.75" customHeight="1" x14ac:dyDescent="0.35">
      <c r="A17" s="9"/>
      <c r="B17" s="9"/>
      <c r="C17" s="9"/>
      <c r="D17" s="9"/>
      <c r="E17" s="9"/>
      <c r="F17" s="9"/>
      <c r="G17" s="9"/>
      <c r="H17" s="9"/>
      <c r="I17" s="9"/>
      <c r="J17" s="9"/>
      <c r="K17" s="9"/>
      <c r="L17" s="96"/>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row>
    <row r="18" spans="1:92" s="9" customFormat="1" ht="14.5" x14ac:dyDescent="0.35">
      <c r="A18" s="35" t="s">
        <v>110</v>
      </c>
      <c r="B18" s="35">
        <v>2010</v>
      </c>
      <c r="C18" s="35">
        <v>2011</v>
      </c>
      <c r="D18" s="35">
        <v>2012</v>
      </c>
      <c r="E18" s="35">
        <v>2013</v>
      </c>
      <c r="F18" s="35">
        <v>2014</v>
      </c>
      <c r="G18" s="35">
        <v>2015</v>
      </c>
      <c r="H18" s="35">
        <v>2016</v>
      </c>
      <c r="I18" s="35">
        <v>2017</v>
      </c>
      <c r="J18" s="35">
        <v>2018</v>
      </c>
      <c r="K18" s="35">
        <v>2019</v>
      </c>
      <c r="L18" s="93">
        <v>2020</v>
      </c>
      <c r="M18" s="35">
        <v>2021</v>
      </c>
      <c r="N18" s="35">
        <v>2022</v>
      </c>
      <c r="O18" s="35">
        <v>2023</v>
      </c>
      <c r="P18" s="35">
        <v>2024</v>
      </c>
      <c r="Q18" s="35">
        <v>2025</v>
      </c>
      <c r="R18" s="35">
        <v>2026</v>
      </c>
      <c r="S18" s="35">
        <v>2027</v>
      </c>
      <c r="T18" s="35">
        <v>2028</v>
      </c>
      <c r="U18" s="35">
        <v>2029</v>
      </c>
      <c r="V18" s="35">
        <v>2030</v>
      </c>
      <c r="W18" s="35">
        <v>2031</v>
      </c>
      <c r="X18" s="35">
        <v>2032</v>
      </c>
      <c r="Y18" s="35">
        <v>2033</v>
      </c>
      <c r="Z18" s="35">
        <v>2034</v>
      </c>
      <c r="AA18" s="35">
        <v>2035</v>
      </c>
      <c r="AB18" s="35">
        <v>2036</v>
      </c>
      <c r="AC18" s="35">
        <v>2037</v>
      </c>
      <c r="AD18" s="35">
        <v>2038</v>
      </c>
      <c r="AE18" s="35">
        <v>2039</v>
      </c>
      <c r="AF18" s="35">
        <v>2040</v>
      </c>
      <c r="AG18" s="35">
        <v>2041</v>
      </c>
      <c r="AH18" s="35">
        <v>2042</v>
      </c>
      <c r="AI18" s="35">
        <v>2043</v>
      </c>
      <c r="AJ18" s="35">
        <v>2044</v>
      </c>
      <c r="AK18" s="35">
        <v>2045</v>
      </c>
      <c r="AL18" s="35">
        <v>2046</v>
      </c>
      <c r="AM18" s="35">
        <v>2047</v>
      </c>
      <c r="AN18" s="35">
        <v>2048</v>
      </c>
      <c r="AO18" s="35">
        <v>2049</v>
      </c>
      <c r="AP18" s="35">
        <v>2050</v>
      </c>
      <c r="AQ18" s="35">
        <v>2051</v>
      </c>
      <c r="AR18" s="35">
        <v>2052</v>
      </c>
      <c r="AS18" s="35">
        <v>2053</v>
      </c>
      <c r="AT18" s="35">
        <v>2054</v>
      </c>
      <c r="AU18" s="35">
        <v>2055</v>
      </c>
      <c r="AV18" s="35">
        <v>2056</v>
      </c>
      <c r="AW18" s="35">
        <v>2057</v>
      </c>
      <c r="AX18" s="35">
        <v>2058</v>
      </c>
      <c r="AY18" s="35">
        <v>2059</v>
      </c>
      <c r="AZ18" s="35">
        <v>2060</v>
      </c>
      <c r="BA18" s="35">
        <v>2061</v>
      </c>
      <c r="BB18" s="35">
        <v>2062</v>
      </c>
      <c r="BC18" s="35">
        <v>2063</v>
      </c>
      <c r="BD18" s="35">
        <v>2064</v>
      </c>
      <c r="BE18" s="35">
        <v>2065</v>
      </c>
      <c r="BF18" s="35">
        <v>2066</v>
      </c>
      <c r="BG18" s="35">
        <v>2067</v>
      </c>
      <c r="BH18" s="35">
        <v>2068</v>
      </c>
      <c r="BI18" s="35">
        <v>2069</v>
      </c>
      <c r="BJ18" s="35">
        <v>2070</v>
      </c>
      <c r="BK18" s="35">
        <v>2071</v>
      </c>
      <c r="BL18" s="35">
        <v>2072</v>
      </c>
      <c r="BM18" s="35">
        <v>2073</v>
      </c>
      <c r="BN18" s="35">
        <v>2074</v>
      </c>
      <c r="BO18" s="35">
        <v>2075</v>
      </c>
      <c r="BP18" s="35">
        <v>2076</v>
      </c>
      <c r="BQ18" s="35">
        <v>2077</v>
      </c>
      <c r="BR18" s="35">
        <v>2078</v>
      </c>
      <c r="BS18" s="35">
        <v>2079</v>
      </c>
      <c r="BT18" s="35">
        <v>2080</v>
      </c>
      <c r="BU18" s="35">
        <v>2081</v>
      </c>
      <c r="BV18" s="35">
        <v>2082</v>
      </c>
      <c r="BW18" s="35">
        <v>2083</v>
      </c>
      <c r="BX18" s="35">
        <v>2084</v>
      </c>
      <c r="BY18" s="35">
        <v>2085</v>
      </c>
      <c r="BZ18" s="35">
        <v>2086</v>
      </c>
      <c r="CA18" s="35">
        <v>2087</v>
      </c>
      <c r="CB18" s="35">
        <v>2088</v>
      </c>
      <c r="CC18" s="35">
        <v>2089</v>
      </c>
      <c r="CD18" s="35">
        <v>2090</v>
      </c>
      <c r="CE18" s="35">
        <v>2091</v>
      </c>
      <c r="CF18" s="35">
        <v>2092</v>
      </c>
      <c r="CG18" s="35">
        <v>2093</v>
      </c>
      <c r="CH18" s="35">
        <v>2094</v>
      </c>
      <c r="CI18" s="35">
        <v>2095</v>
      </c>
      <c r="CJ18" s="35">
        <v>2096</v>
      </c>
      <c r="CK18" s="35">
        <v>2097</v>
      </c>
      <c r="CL18" s="35">
        <v>2098</v>
      </c>
      <c r="CM18" s="35">
        <v>2099</v>
      </c>
      <c r="CN18" s="35">
        <v>2100</v>
      </c>
    </row>
    <row r="19" spans="1:92" ht="14.5" x14ac:dyDescent="0.35">
      <c r="A19" s="12" t="s">
        <v>16</v>
      </c>
      <c r="B19" s="12"/>
      <c r="C19" s="12"/>
      <c r="D19" s="12"/>
      <c r="E19" s="12"/>
      <c r="F19" s="12"/>
      <c r="G19" s="12"/>
      <c r="H19" s="12"/>
      <c r="I19" s="12"/>
      <c r="J19" s="12"/>
      <c r="K19" s="12"/>
      <c r="L19" s="94">
        <v>8.5026757807065145E-3</v>
      </c>
      <c r="M19" s="50">
        <v>2.3E-2</v>
      </c>
      <c r="N19" s="50">
        <v>0.04</v>
      </c>
      <c r="O19" s="50">
        <v>2.5999999999999999E-2</v>
      </c>
      <c r="P19" s="50">
        <v>2.1000000000000001E-2</v>
      </c>
      <c r="Q19" s="50">
        <v>2.0000000000000018E-2</v>
      </c>
      <c r="R19" s="50">
        <v>0.02</v>
      </c>
      <c r="S19" s="12">
        <f t="shared" ref="S19:AP19" si="0">R19</f>
        <v>0.02</v>
      </c>
      <c r="T19" s="12">
        <f t="shared" si="0"/>
        <v>0.02</v>
      </c>
      <c r="U19" s="12">
        <f t="shared" si="0"/>
        <v>0.02</v>
      </c>
      <c r="V19" s="12">
        <f t="shared" si="0"/>
        <v>0.02</v>
      </c>
      <c r="W19" s="12">
        <f t="shared" si="0"/>
        <v>0.02</v>
      </c>
      <c r="X19" s="12">
        <f t="shared" si="0"/>
        <v>0.02</v>
      </c>
      <c r="Y19" s="12">
        <f t="shared" si="0"/>
        <v>0.02</v>
      </c>
      <c r="Z19" s="12">
        <f t="shared" si="0"/>
        <v>0.02</v>
      </c>
      <c r="AA19" s="12">
        <f t="shared" si="0"/>
        <v>0.02</v>
      </c>
      <c r="AB19" s="12">
        <f t="shared" si="0"/>
        <v>0.02</v>
      </c>
      <c r="AC19" s="12">
        <f t="shared" si="0"/>
        <v>0.02</v>
      </c>
      <c r="AD19" s="12">
        <f t="shared" si="0"/>
        <v>0.02</v>
      </c>
      <c r="AE19" s="12">
        <f t="shared" si="0"/>
        <v>0.02</v>
      </c>
      <c r="AF19" s="12">
        <f t="shared" si="0"/>
        <v>0.02</v>
      </c>
      <c r="AG19" s="12">
        <f t="shared" si="0"/>
        <v>0.02</v>
      </c>
      <c r="AH19" s="12">
        <f t="shared" si="0"/>
        <v>0.02</v>
      </c>
      <c r="AI19" s="12">
        <f t="shared" si="0"/>
        <v>0.02</v>
      </c>
      <c r="AJ19" s="12">
        <f t="shared" si="0"/>
        <v>0.02</v>
      </c>
      <c r="AK19" s="12">
        <f t="shared" si="0"/>
        <v>0.02</v>
      </c>
      <c r="AL19" s="12">
        <f t="shared" si="0"/>
        <v>0.02</v>
      </c>
      <c r="AM19" s="12">
        <f t="shared" si="0"/>
        <v>0.02</v>
      </c>
      <c r="AN19" s="12">
        <f t="shared" si="0"/>
        <v>0.02</v>
      </c>
      <c r="AO19" s="12">
        <f t="shared" si="0"/>
        <v>0.02</v>
      </c>
      <c r="AP19" s="12">
        <f t="shared" si="0"/>
        <v>0.02</v>
      </c>
      <c r="AQ19" s="12">
        <f t="shared" ref="AQ19:AQ20" si="1">AP19</f>
        <v>0.02</v>
      </c>
      <c r="AR19" s="12">
        <f t="shared" ref="AR19:AR20" si="2">AQ19</f>
        <v>0.02</v>
      </c>
      <c r="AS19" s="12">
        <f t="shared" ref="AS19:AS20" si="3">AR19</f>
        <v>0.02</v>
      </c>
      <c r="AT19" s="12">
        <f t="shared" ref="AT19:AT20" si="4">AS19</f>
        <v>0.02</v>
      </c>
      <c r="AU19" s="12">
        <f t="shared" ref="AU19:AU20" si="5">AT19</f>
        <v>0.02</v>
      </c>
      <c r="AV19" s="12">
        <f t="shared" ref="AV19:AV20" si="6">AU19</f>
        <v>0.02</v>
      </c>
      <c r="AW19" s="12">
        <f t="shared" ref="AW19:AW20" si="7">AV19</f>
        <v>0.02</v>
      </c>
      <c r="AX19" s="12">
        <f t="shared" ref="AX19:AX20" si="8">AW19</f>
        <v>0.02</v>
      </c>
      <c r="AY19" s="12">
        <f t="shared" ref="AY19:AY20" si="9">AX19</f>
        <v>0.02</v>
      </c>
      <c r="AZ19" s="12">
        <f t="shared" ref="AZ19:AZ20" si="10">AY19</f>
        <v>0.02</v>
      </c>
      <c r="BA19" s="12">
        <f t="shared" ref="BA19:BA20" si="11">AZ19</f>
        <v>0.02</v>
      </c>
      <c r="BB19" s="12">
        <f t="shared" ref="BB19:BB20" si="12">BA19</f>
        <v>0.02</v>
      </c>
      <c r="BC19" s="12">
        <f t="shared" ref="BC19:BC20" si="13">BB19</f>
        <v>0.02</v>
      </c>
      <c r="BD19" s="12">
        <f t="shared" ref="BD19:BD20" si="14">BC19</f>
        <v>0.02</v>
      </c>
      <c r="BE19" s="12">
        <f t="shared" ref="BE19:BE20" si="15">BD19</f>
        <v>0.02</v>
      </c>
      <c r="BF19" s="12">
        <f t="shared" ref="BF19:BF20" si="16">BE19</f>
        <v>0.02</v>
      </c>
      <c r="BG19" s="12">
        <f t="shared" ref="BG19:BG20" si="17">BF19</f>
        <v>0.02</v>
      </c>
      <c r="BH19" s="12">
        <f t="shared" ref="BH19:BH20" si="18">BG19</f>
        <v>0.02</v>
      </c>
      <c r="BI19" s="12">
        <f t="shared" ref="BI19:BI20" si="19">BH19</f>
        <v>0.02</v>
      </c>
      <c r="BJ19" s="12">
        <f t="shared" ref="BJ19:BJ20" si="20">BI19</f>
        <v>0.02</v>
      </c>
      <c r="BK19" s="12">
        <f t="shared" ref="BK19:BK20" si="21">BJ19</f>
        <v>0.02</v>
      </c>
      <c r="BL19" s="12">
        <f t="shared" ref="BL19:BL20" si="22">BK19</f>
        <v>0.02</v>
      </c>
      <c r="BM19" s="12">
        <f t="shared" ref="BM19:BM20" si="23">BL19</f>
        <v>0.02</v>
      </c>
      <c r="BN19" s="12">
        <f t="shared" ref="BN19:BN20" si="24">BM19</f>
        <v>0.02</v>
      </c>
      <c r="BO19" s="12">
        <f t="shared" ref="BO19:BO20" si="25">BN19</f>
        <v>0.02</v>
      </c>
      <c r="BP19" s="12">
        <f t="shared" ref="BP19:BP20" si="26">BO19</f>
        <v>0.02</v>
      </c>
      <c r="BQ19" s="12">
        <f t="shared" ref="BQ19:BQ20" si="27">BP19</f>
        <v>0.02</v>
      </c>
      <c r="BR19" s="12">
        <f t="shared" ref="BR19:BR20" si="28">BQ19</f>
        <v>0.02</v>
      </c>
      <c r="BS19" s="12">
        <f t="shared" ref="BS19:BS20" si="29">BR19</f>
        <v>0.02</v>
      </c>
      <c r="BT19" s="12">
        <f t="shared" ref="BT19:BT20" si="30">BS19</f>
        <v>0.02</v>
      </c>
      <c r="BU19" s="12">
        <f t="shared" ref="BU19:BU20" si="31">BT19</f>
        <v>0.02</v>
      </c>
      <c r="BV19" s="12">
        <f t="shared" ref="BV19:BV20" si="32">BU19</f>
        <v>0.02</v>
      </c>
      <c r="BW19" s="12">
        <f t="shared" ref="BW19:BW20" si="33">BV19</f>
        <v>0.02</v>
      </c>
      <c r="BX19" s="12">
        <f t="shared" ref="BX19:BX20" si="34">BW19</f>
        <v>0.02</v>
      </c>
      <c r="BY19" s="12">
        <f t="shared" ref="BY19:BY20" si="35">BX19</f>
        <v>0.02</v>
      </c>
      <c r="BZ19" s="12">
        <f t="shared" ref="BZ19:BZ20" si="36">BY19</f>
        <v>0.02</v>
      </c>
      <c r="CA19" s="12">
        <f t="shared" ref="CA19:CA20" si="37">BZ19</f>
        <v>0.02</v>
      </c>
      <c r="CB19" s="12">
        <f t="shared" ref="CB19:CB20" si="38">CA19</f>
        <v>0.02</v>
      </c>
      <c r="CC19" s="12">
        <f t="shared" ref="CC19:CC20" si="39">CB19</f>
        <v>0.02</v>
      </c>
      <c r="CD19" s="12">
        <f t="shared" ref="CD19:CD20" si="40">CC19</f>
        <v>0.02</v>
      </c>
      <c r="CE19" s="12">
        <f t="shared" ref="CE19:CE20" si="41">CD19</f>
        <v>0.02</v>
      </c>
      <c r="CF19" s="12">
        <f t="shared" ref="CF19:CF20" si="42">CE19</f>
        <v>0.02</v>
      </c>
      <c r="CG19" s="12">
        <f t="shared" ref="CG19:CG20" si="43">CF19</f>
        <v>0.02</v>
      </c>
      <c r="CH19" s="12">
        <f t="shared" ref="CH19:CH20" si="44">CG19</f>
        <v>0.02</v>
      </c>
      <c r="CI19" s="12">
        <f t="shared" ref="CI19:CI20" si="45">CH19</f>
        <v>0.02</v>
      </c>
      <c r="CJ19" s="12">
        <f t="shared" ref="CJ19:CJ20" si="46">CI19</f>
        <v>0.02</v>
      </c>
      <c r="CK19" s="12">
        <f t="shared" ref="CK19:CK20" si="47">CJ19</f>
        <v>0.02</v>
      </c>
      <c r="CL19" s="12">
        <f t="shared" ref="CL19:CL20" si="48">CK19</f>
        <v>0.02</v>
      </c>
      <c r="CM19" s="12">
        <f t="shared" ref="CM19:CM20" si="49">CL19</f>
        <v>0.02</v>
      </c>
      <c r="CN19" s="12">
        <f t="shared" ref="CN19:CN20" si="50">CM19</f>
        <v>0.02</v>
      </c>
    </row>
    <row r="20" spans="1:92" ht="15.75" customHeight="1" x14ac:dyDescent="0.35">
      <c r="A20" s="11" t="s">
        <v>17</v>
      </c>
      <c r="B20" s="11"/>
      <c r="C20" s="11"/>
      <c r="D20" s="11"/>
      <c r="E20" s="11"/>
      <c r="F20" s="11"/>
      <c r="G20" s="11"/>
      <c r="H20" s="11"/>
      <c r="I20" s="11"/>
      <c r="J20" s="11"/>
      <c r="K20" s="11"/>
      <c r="L20" s="95">
        <v>1.5033471260387898E-2</v>
      </c>
      <c r="M20" s="51">
        <v>3.5999999999999997E-2</v>
      </c>
      <c r="N20" s="51">
        <v>0.05</v>
      </c>
      <c r="O20" s="51">
        <v>3.4000000000000002E-2</v>
      </c>
      <c r="P20" s="51">
        <v>2.8000000000000001E-2</v>
      </c>
      <c r="Q20" s="51">
        <v>2.8000000000000001E-2</v>
      </c>
      <c r="R20" s="51">
        <v>2.9000000000000001E-2</v>
      </c>
      <c r="S20" s="11">
        <f t="shared" ref="S20:AP20" si="51">R20</f>
        <v>2.9000000000000001E-2</v>
      </c>
      <c r="T20" s="11">
        <f t="shared" si="51"/>
        <v>2.9000000000000001E-2</v>
      </c>
      <c r="U20" s="11">
        <f t="shared" si="51"/>
        <v>2.9000000000000001E-2</v>
      </c>
      <c r="V20" s="11">
        <f t="shared" si="51"/>
        <v>2.9000000000000001E-2</v>
      </c>
      <c r="W20" s="11">
        <f t="shared" si="51"/>
        <v>2.9000000000000001E-2</v>
      </c>
      <c r="X20" s="11">
        <f t="shared" si="51"/>
        <v>2.9000000000000001E-2</v>
      </c>
      <c r="Y20" s="11">
        <f t="shared" si="51"/>
        <v>2.9000000000000001E-2</v>
      </c>
      <c r="Z20" s="11">
        <f t="shared" si="51"/>
        <v>2.9000000000000001E-2</v>
      </c>
      <c r="AA20" s="11">
        <f t="shared" si="51"/>
        <v>2.9000000000000001E-2</v>
      </c>
      <c r="AB20" s="11">
        <f t="shared" si="51"/>
        <v>2.9000000000000001E-2</v>
      </c>
      <c r="AC20" s="11">
        <f t="shared" si="51"/>
        <v>2.9000000000000001E-2</v>
      </c>
      <c r="AD20" s="11">
        <f t="shared" si="51"/>
        <v>2.9000000000000001E-2</v>
      </c>
      <c r="AE20" s="11">
        <f t="shared" si="51"/>
        <v>2.9000000000000001E-2</v>
      </c>
      <c r="AF20" s="11">
        <f t="shared" si="51"/>
        <v>2.9000000000000001E-2</v>
      </c>
      <c r="AG20" s="11">
        <f t="shared" si="51"/>
        <v>2.9000000000000001E-2</v>
      </c>
      <c r="AH20" s="11">
        <f t="shared" si="51"/>
        <v>2.9000000000000001E-2</v>
      </c>
      <c r="AI20" s="11">
        <f t="shared" si="51"/>
        <v>2.9000000000000001E-2</v>
      </c>
      <c r="AJ20" s="11">
        <f t="shared" si="51"/>
        <v>2.9000000000000001E-2</v>
      </c>
      <c r="AK20" s="11">
        <f t="shared" si="51"/>
        <v>2.9000000000000001E-2</v>
      </c>
      <c r="AL20" s="11">
        <f t="shared" si="51"/>
        <v>2.9000000000000001E-2</v>
      </c>
      <c r="AM20" s="11">
        <f t="shared" si="51"/>
        <v>2.9000000000000001E-2</v>
      </c>
      <c r="AN20" s="11">
        <f t="shared" si="51"/>
        <v>2.9000000000000001E-2</v>
      </c>
      <c r="AO20" s="11">
        <f t="shared" si="51"/>
        <v>2.9000000000000001E-2</v>
      </c>
      <c r="AP20" s="11">
        <f t="shared" si="51"/>
        <v>2.9000000000000001E-2</v>
      </c>
      <c r="AQ20" s="11">
        <f t="shared" si="1"/>
        <v>2.9000000000000001E-2</v>
      </c>
      <c r="AR20" s="11">
        <f t="shared" si="2"/>
        <v>2.9000000000000001E-2</v>
      </c>
      <c r="AS20" s="11">
        <f t="shared" si="3"/>
        <v>2.9000000000000001E-2</v>
      </c>
      <c r="AT20" s="11">
        <f t="shared" si="4"/>
        <v>2.9000000000000001E-2</v>
      </c>
      <c r="AU20" s="11">
        <f t="shared" si="5"/>
        <v>2.9000000000000001E-2</v>
      </c>
      <c r="AV20" s="11">
        <f t="shared" si="6"/>
        <v>2.9000000000000001E-2</v>
      </c>
      <c r="AW20" s="11">
        <f t="shared" si="7"/>
        <v>2.9000000000000001E-2</v>
      </c>
      <c r="AX20" s="11">
        <f t="shared" si="8"/>
        <v>2.9000000000000001E-2</v>
      </c>
      <c r="AY20" s="11">
        <f t="shared" si="9"/>
        <v>2.9000000000000001E-2</v>
      </c>
      <c r="AZ20" s="11">
        <f t="shared" si="10"/>
        <v>2.9000000000000001E-2</v>
      </c>
      <c r="BA20" s="11">
        <f t="shared" si="11"/>
        <v>2.9000000000000001E-2</v>
      </c>
      <c r="BB20" s="11">
        <f t="shared" si="12"/>
        <v>2.9000000000000001E-2</v>
      </c>
      <c r="BC20" s="11">
        <f t="shared" si="13"/>
        <v>2.9000000000000001E-2</v>
      </c>
      <c r="BD20" s="11">
        <f t="shared" si="14"/>
        <v>2.9000000000000001E-2</v>
      </c>
      <c r="BE20" s="11">
        <f t="shared" si="15"/>
        <v>2.9000000000000001E-2</v>
      </c>
      <c r="BF20" s="11">
        <f t="shared" si="16"/>
        <v>2.9000000000000001E-2</v>
      </c>
      <c r="BG20" s="11">
        <f t="shared" si="17"/>
        <v>2.9000000000000001E-2</v>
      </c>
      <c r="BH20" s="11">
        <f t="shared" si="18"/>
        <v>2.9000000000000001E-2</v>
      </c>
      <c r="BI20" s="11">
        <f t="shared" si="19"/>
        <v>2.9000000000000001E-2</v>
      </c>
      <c r="BJ20" s="11">
        <f t="shared" si="20"/>
        <v>2.9000000000000001E-2</v>
      </c>
      <c r="BK20" s="11">
        <f t="shared" si="21"/>
        <v>2.9000000000000001E-2</v>
      </c>
      <c r="BL20" s="11">
        <f t="shared" si="22"/>
        <v>2.9000000000000001E-2</v>
      </c>
      <c r="BM20" s="11">
        <f t="shared" si="23"/>
        <v>2.9000000000000001E-2</v>
      </c>
      <c r="BN20" s="11">
        <f t="shared" si="24"/>
        <v>2.9000000000000001E-2</v>
      </c>
      <c r="BO20" s="11">
        <f t="shared" si="25"/>
        <v>2.9000000000000001E-2</v>
      </c>
      <c r="BP20" s="11">
        <f t="shared" si="26"/>
        <v>2.9000000000000001E-2</v>
      </c>
      <c r="BQ20" s="11">
        <f t="shared" si="27"/>
        <v>2.9000000000000001E-2</v>
      </c>
      <c r="BR20" s="11">
        <f t="shared" si="28"/>
        <v>2.9000000000000001E-2</v>
      </c>
      <c r="BS20" s="11">
        <f t="shared" si="29"/>
        <v>2.9000000000000001E-2</v>
      </c>
      <c r="BT20" s="11">
        <f t="shared" si="30"/>
        <v>2.9000000000000001E-2</v>
      </c>
      <c r="BU20" s="11">
        <f t="shared" si="31"/>
        <v>2.9000000000000001E-2</v>
      </c>
      <c r="BV20" s="11">
        <f t="shared" si="32"/>
        <v>2.9000000000000001E-2</v>
      </c>
      <c r="BW20" s="11">
        <f t="shared" si="33"/>
        <v>2.9000000000000001E-2</v>
      </c>
      <c r="BX20" s="11">
        <f t="shared" si="34"/>
        <v>2.9000000000000001E-2</v>
      </c>
      <c r="BY20" s="11">
        <f t="shared" si="35"/>
        <v>2.9000000000000001E-2</v>
      </c>
      <c r="BZ20" s="11">
        <f t="shared" si="36"/>
        <v>2.9000000000000001E-2</v>
      </c>
      <c r="CA20" s="11">
        <f t="shared" si="37"/>
        <v>2.9000000000000001E-2</v>
      </c>
      <c r="CB20" s="11">
        <f t="shared" si="38"/>
        <v>2.9000000000000001E-2</v>
      </c>
      <c r="CC20" s="11">
        <f t="shared" si="39"/>
        <v>2.9000000000000001E-2</v>
      </c>
      <c r="CD20" s="11">
        <f t="shared" si="40"/>
        <v>2.9000000000000001E-2</v>
      </c>
      <c r="CE20" s="11">
        <f t="shared" si="41"/>
        <v>2.9000000000000001E-2</v>
      </c>
      <c r="CF20" s="11">
        <f t="shared" si="42"/>
        <v>2.9000000000000001E-2</v>
      </c>
      <c r="CG20" s="11">
        <f t="shared" si="43"/>
        <v>2.9000000000000001E-2</v>
      </c>
      <c r="CH20" s="11">
        <f t="shared" si="44"/>
        <v>2.9000000000000001E-2</v>
      </c>
      <c r="CI20" s="11">
        <f t="shared" si="45"/>
        <v>2.9000000000000001E-2</v>
      </c>
      <c r="CJ20" s="11">
        <f t="shared" si="46"/>
        <v>2.9000000000000001E-2</v>
      </c>
      <c r="CK20" s="11">
        <f t="shared" si="47"/>
        <v>2.9000000000000001E-2</v>
      </c>
      <c r="CL20" s="11">
        <f t="shared" si="48"/>
        <v>2.9000000000000001E-2</v>
      </c>
      <c r="CM20" s="11">
        <f t="shared" si="49"/>
        <v>2.9000000000000001E-2</v>
      </c>
      <c r="CN20" s="11">
        <f t="shared" si="50"/>
        <v>2.9000000000000001E-2</v>
      </c>
    </row>
    <row r="21" spans="1:92" ht="15.75" customHeight="1" x14ac:dyDescent="0.35">
      <c r="B21" s="44"/>
      <c r="C21" s="44"/>
      <c r="D21" s="44"/>
      <c r="E21" s="44"/>
      <c r="F21" s="44"/>
      <c r="G21" s="44"/>
      <c r="H21" s="44"/>
      <c r="I21" s="44"/>
      <c r="J21" s="44"/>
      <c r="K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row>
    <row r="22" spans="1:92" s="9" customFormat="1" ht="15.65" customHeight="1" x14ac:dyDescent="0.35">
      <c r="A22" s="80" t="s">
        <v>89</v>
      </c>
      <c r="B22" s="35">
        <v>2010</v>
      </c>
      <c r="C22" s="35">
        <v>2011</v>
      </c>
      <c r="D22" s="35">
        <v>2012</v>
      </c>
      <c r="E22" s="35">
        <v>2013</v>
      </c>
      <c r="F22" s="35">
        <v>2014</v>
      </c>
      <c r="G22" s="35">
        <v>2015</v>
      </c>
      <c r="H22" s="35">
        <v>2016</v>
      </c>
      <c r="I22" s="35">
        <v>2017</v>
      </c>
      <c r="J22" s="35">
        <v>2018</v>
      </c>
      <c r="K22" s="35">
        <v>2019</v>
      </c>
      <c r="L22" s="35">
        <v>2020</v>
      </c>
      <c r="M22" s="35">
        <v>2021</v>
      </c>
      <c r="N22" s="35">
        <v>2022</v>
      </c>
      <c r="O22" s="35">
        <v>2023</v>
      </c>
      <c r="P22" s="35">
        <v>2024</v>
      </c>
      <c r="Q22" s="35">
        <v>2025</v>
      </c>
      <c r="R22" s="35">
        <v>2026</v>
      </c>
      <c r="S22" s="35">
        <v>2027</v>
      </c>
      <c r="T22" s="35">
        <v>2028</v>
      </c>
      <c r="U22" s="35">
        <v>2029</v>
      </c>
      <c r="V22" s="35">
        <v>2030</v>
      </c>
      <c r="W22" s="35">
        <v>2031</v>
      </c>
      <c r="X22" s="35">
        <v>2032</v>
      </c>
      <c r="Y22" s="35">
        <v>2033</v>
      </c>
      <c r="Z22" s="35">
        <v>2034</v>
      </c>
      <c r="AA22" s="35">
        <v>2035</v>
      </c>
      <c r="AB22" s="35">
        <v>2036</v>
      </c>
      <c r="AC22" s="35">
        <v>2037</v>
      </c>
      <c r="AD22" s="35">
        <v>2038</v>
      </c>
      <c r="AE22" s="35">
        <v>2039</v>
      </c>
      <c r="AF22" s="35">
        <v>2040</v>
      </c>
      <c r="AG22" s="35">
        <v>2041</v>
      </c>
      <c r="AH22" s="35">
        <v>2042</v>
      </c>
      <c r="AI22" s="35">
        <v>2043</v>
      </c>
      <c r="AJ22" s="35">
        <v>2044</v>
      </c>
      <c r="AK22" s="35">
        <v>2045</v>
      </c>
      <c r="AL22" s="35">
        <v>2046</v>
      </c>
      <c r="AM22" s="35">
        <v>2047</v>
      </c>
      <c r="AN22" s="35">
        <v>2048</v>
      </c>
      <c r="AO22" s="35">
        <v>2049</v>
      </c>
      <c r="AP22" s="35">
        <v>2050</v>
      </c>
      <c r="AQ22" s="35">
        <v>2051</v>
      </c>
      <c r="AR22" s="35">
        <v>2052</v>
      </c>
      <c r="AS22" s="35">
        <v>2053</v>
      </c>
      <c r="AT22" s="35">
        <v>2054</v>
      </c>
      <c r="AU22" s="35">
        <v>2055</v>
      </c>
      <c r="AV22" s="35">
        <v>2056</v>
      </c>
      <c r="AW22" s="35">
        <v>2057</v>
      </c>
      <c r="AX22" s="35">
        <v>2058</v>
      </c>
      <c r="AY22" s="35">
        <v>2059</v>
      </c>
      <c r="AZ22" s="35">
        <v>2060</v>
      </c>
      <c r="BA22" s="35">
        <v>2061</v>
      </c>
      <c r="BB22" s="35">
        <v>2062</v>
      </c>
      <c r="BC22" s="35">
        <v>2063</v>
      </c>
      <c r="BD22" s="35">
        <v>2064</v>
      </c>
      <c r="BE22" s="35">
        <v>2065</v>
      </c>
      <c r="BF22" s="35">
        <v>2066</v>
      </c>
      <c r="BG22" s="35">
        <v>2067</v>
      </c>
      <c r="BH22" s="35">
        <v>2068</v>
      </c>
      <c r="BI22" s="35">
        <v>2069</v>
      </c>
      <c r="BJ22" s="35">
        <v>2070</v>
      </c>
      <c r="BK22" s="35">
        <v>2071</v>
      </c>
      <c r="BL22" s="35">
        <v>2072</v>
      </c>
      <c r="BM22" s="35">
        <v>2073</v>
      </c>
      <c r="BN22" s="35">
        <v>2074</v>
      </c>
      <c r="BO22" s="35">
        <v>2075</v>
      </c>
      <c r="BP22" s="35">
        <v>2076</v>
      </c>
      <c r="BQ22" s="35">
        <v>2077</v>
      </c>
      <c r="BR22" s="35">
        <v>2078</v>
      </c>
      <c r="BS22" s="35">
        <v>2079</v>
      </c>
      <c r="BT22" s="35">
        <v>2080</v>
      </c>
      <c r="BU22" s="35">
        <v>2081</v>
      </c>
      <c r="BV22" s="35">
        <v>2082</v>
      </c>
      <c r="BW22" s="35">
        <v>2083</v>
      </c>
      <c r="BX22" s="35">
        <v>2084</v>
      </c>
      <c r="BY22" s="35">
        <v>2085</v>
      </c>
      <c r="BZ22" s="35">
        <v>2086</v>
      </c>
      <c r="CA22" s="35">
        <v>2087</v>
      </c>
      <c r="CB22" s="35">
        <v>2088</v>
      </c>
      <c r="CC22" s="35">
        <v>2089</v>
      </c>
      <c r="CD22" s="35">
        <v>2090</v>
      </c>
      <c r="CE22" s="35">
        <v>2091</v>
      </c>
      <c r="CF22" s="35">
        <v>2092</v>
      </c>
      <c r="CG22" s="35">
        <v>2093</v>
      </c>
      <c r="CH22" s="35">
        <v>2094</v>
      </c>
      <c r="CI22" s="35">
        <v>2095</v>
      </c>
      <c r="CJ22" s="35">
        <v>2096</v>
      </c>
      <c r="CK22" s="35">
        <v>2097</v>
      </c>
      <c r="CL22" s="35">
        <v>2098</v>
      </c>
      <c r="CM22" s="35">
        <v>2099</v>
      </c>
      <c r="CN22" s="35">
        <v>2100</v>
      </c>
    </row>
    <row r="23" spans="1:92" s="10" customFormat="1" ht="14.5" x14ac:dyDescent="0.35">
      <c r="A23" s="38" t="s">
        <v>16</v>
      </c>
      <c r="B23" s="39">
        <f>B11/$L11*100</f>
        <v>82.736455463728191</v>
      </c>
      <c r="C23" s="39">
        <f t="shared" ref="C23:K24" si="52">C11/$L11*100</f>
        <v>85.950413223140487</v>
      </c>
      <c r="D23" s="39">
        <f t="shared" si="52"/>
        <v>88.154269972451786</v>
      </c>
      <c r="E23" s="39">
        <f t="shared" si="52"/>
        <v>90.174471992653807</v>
      </c>
      <c r="F23" s="39">
        <f t="shared" si="52"/>
        <v>91.460055096418728</v>
      </c>
      <c r="G23" s="39">
        <f t="shared" si="52"/>
        <v>91.827364554637285</v>
      </c>
      <c r="H23" s="39">
        <f t="shared" si="52"/>
        <v>92.745638200183649</v>
      </c>
      <c r="I23" s="39">
        <f t="shared" si="52"/>
        <v>95.133149678604212</v>
      </c>
      <c r="J23" s="39">
        <f t="shared" si="52"/>
        <v>97.337006427915512</v>
      </c>
      <c r="K23" s="39">
        <f t="shared" si="52"/>
        <v>98.98989898989899</v>
      </c>
      <c r="L23" s="39">
        <v>100</v>
      </c>
      <c r="M23" s="39">
        <f>L23*(1+IF($B$8="OBR",L19,L15))</f>
        <v>100.85026757807066</v>
      </c>
      <c r="N23" s="39">
        <f t="shared" ref="N23:AP23" si="53">M23*(1+IF($B$8="OBR",M19,M15))</f>
        <v>103.16982373236627</v>
      </c>
      <c r="O23" s="39">
        <f t="shared" si="53"/>
        <v>107.29661668166092</v>
      </c>
      <c r="P23" s="39">
        <f t="shared" si="53"/>
        <v>110.08632871538411</v>
      </c>
      <c r="Q23" s="39">
        <f t="shared" si="53"/>
        <v>112.39814161840717</v>
      </c>
      <c r="R23" s="39">
        <f t="shared" si="53"/>
        <v>114.64610445077531</v>
      </c>
      <c r="S23" s="39">
        <f t="shared" si="53"/>
        <v>116.93902653979082</v>
      </c>
      <c r="T23" s="39">
        <f t="shared" si="53"/>
        <v>119.27780707058663</v>
      </c>
      <c r="U23" s="39">
        <f t="shared" si="53"/>
        <v>121.66336321199837</v>
      </c>
      <c r="V23" s="39">
        <f t="shared" si="53"/>
        <v>124.09663047623835</v>
      </c>
      <c r="W23" s="39">
        <f t="shared" si="53"/>
        <v>126.57856308576312</v>
      </c>
      <c r="X23" s="39">
        <f t="shared" si="53"/>
        <v>129.11013434747838</v>
      </c>
      <c r="Y23" s="39">
        <f t="shared" si="53"/>
        <v>131.69233703442794</v>
      </c>
      <c r="Z23" s="39">
        <f t="shared" si="53"/>
        <v>134.3261837751165</v>
      </c>
      <c r="AA23" s="39">
        <f t="shared" si="53"/>
        <v>137.01270745061885</v>
      </c>
      <c r="AB23" s="39">
        <f t="shared" si="53"/>
        <v>139.75296159963122</v>
      </c>
      <c r="AC23" s="39">
        <f t="shared" si="53"/>
        <v>142.54802083162386</v>
      </c>
      <c r="AD23" s="39">
        <f t="shared" si="53"/>
        <v>145.39898124825635</v>
      </c>
      <c r="AE23" s="39">
        <f t="shared" si="53"/>
        <v>148.30696087322147</v>
      </c>
      <c r="AF23" s="39">
        <f t="shared" si="53"/>
        <v>151.27310009068592</v>
      </c>
      <c r="AG23" s="39">
        <f t="shared" si="53"/>
        <v>154.29856209249962</v>
      </c>
      <c r="AH23" s="39">
        <f t="shared" si="53"/>
        <v>157.38453333434961</v>
      </c>
      <c r="AI23" s="39">
        <f t="shared" si="53"/>
        <v>160.53222400103661</v>
      </c>
      <c r="AJ23" s="39">
        <f t="shared" si="53"/>
        <v>163.74286848105734</v>
      </c>
      <c r="AK23" s="39">
        <f t="shared" si="53"/>
        <v>167.01772585067849</v>
      </c>
      <c r="AL23" s="39">
        <f t="shared" si="53"/>
        <v>170.35808036769205</v>
      </c>
      <c r="AM23" s="39">
        <f t="shared" si="53"/>
        <v>173.76524197504591</v>
      </c>
      <c r="AN23" s="39">
        <f t="shared" si="53"/>
        <v>177.24054681454683</v>
      </c>
      <c r="AO23" s="39">
        <f t="shared" si="53"/>
        <v>180.78535775083776</v>
      </c>
      <c r="AP23" s="39">
        <f t="shared" si="53"/>
        <v>184.40106490585453</v>
      </c>
      <c r="AQ23" s="39">
        <f t="shared" ref="AQ23:AQ24" si="54">AP23*(1+IF($B$8="OBR",AP19,AP15))</f>
        <v>188.08908620397162</v>
      </c>
      <c r="AR23" s="39">
        <f t="shared" ref="AR23:AR24" si="55">AQ23*(1+IF($B$8="OBR",AQ19,AQ15))</f>
        <v>191.85086792805106</v>
      </c>
      <c r="AS23" s="39">
        <f t="shared" ref="AS23:AS24" si="56">AR23*(1+IF($B$8="OBR",AR19,AR15))</f>
        <v>195.68788528661207</v>
      </c>
      <c r="AT23" s="39">
        <f t="shared" ref="AT23:AT24" si="57">AS23*(1+IF($B$8="OBR",AS19,AS15))</f>
        <v>199.60164299234432</v>
      </c>
      <c r="AU23" s="39">
        <f t="shared" ref="AU23:AU24" si="58">AT23*(1+IF($B$8="OBR",AT19,AT15))</f>
        <v>203.59367585219121</v>
      </c>
      <c r="AV23" s="39">
        <f t="shared" ref="AV23:AV24" si="59">AU23*(1+IF($B$8="OBR",AU19,AU15))</f>
        <v>207.66554936923504</v>
      </c>
      <c r="AW23" s="39">
        <f t="shared" ref="AW23:AW24" si="60">AV23*(1+IF($B$8="OBR",AV19,AV15))</f>
        <v>211.81886035661975</v>
      </c>
      <c r="AX23" s="39">
        <f t="shared" ref="AX23:AX24" si="61">AW23*(1+IF($B$8="OBR",AW19,AW15))</f>
        <v>216.05523756375214</v>
      </c>
      <c r="AY23" s="39">
        <f t="shared" ref="AY23:AY24" si="62">AX23*(1+IF($B$8="OBR",AX19,AX15))</f>
        <v>220.37634231502719</v>
      </c>
      <c r="AZ23" s="39">
        <f t="shared" ref="AZ23:AZ24" si="63">AY23*(1+IF($B$8="OBR",AY19,AY15))</f>
        <v>224.78386916132774</v>
      </c>
      <c r="BA23" s="39">
        <f t="shared" ref="BA23:BA24" si="64">AZ23*(1+IF($B$8="OBR",AZ19,AZ15))</f>
        <v>229.27954654455431</v>
      </c>
      <c r="BB23" s="39">
        <f t="shared" ref="BB23:BB24" si="65">BA23*(1+IF($B$8="OBR",BA19,BA15))</f>
        <v>233.86513747544541</v>
      </c>
      <c r="BC23" s="39">
        <f t="shared" ref="BC23:BC24" si="66">BB23*(1+IF($B$8="OBR",BB19,BB15))</f>
        <v>238.54244022495433</v>
      </c>
      <c r="BD23" s="39">
        <f t="shared" ref="BD23:BD24" si="67">BC23*(1+IF($B$8="OBR",BC19,BC15))</f>
        <v>243.31328902945341</v>
      </c>
      <c r="BE23" s="39">
        <f t="shared" ref="BE23:BE24" si="68">BD23*(1+IF($B$8="OBR",BD19,BD15))</f>
        <v>248.17955481004248</v>
      </c>
      <c r="BF23" s="39">
        <f t="shared" ref="BF23:BF24" si="69">BE23*(1+IF($B$8="OBR",BE19,BE15))</f>
        <v>253.14314590624332</v>
      </c>
      <c r="BG23" s="39">
        <f t="shared" ref="BG23:BG24" si="70">BF23*(1+IF($B$8="OBR",BF19,BF15))</f>
        <v>258.20600882436821</v>
      </c>
      <c r="BH23" s="39">
        <f t="shared" ref="BH23:BH24" si="71">BG23*(1+IF($B$8="OBR",BG19,BG15))</f>
        <v>263.37012900085557</v>
      </c>
      <c r="BI23" s="39">
        <f t="shared" ref="BI23:BI24" si="72">BH23*(1+IF($B$8="OBR",BH19,BH15))</f>
        <v>268.63753158087269</v>
      </c>
      <c r="BJ23" s="39">
        <f t="shared" ref="BJ23:BJ24" si="73">BI23*(1+IF($B$8="OBR",BI19,BI15))</f>
        <v>274.01028221249015</v>
      </c>
      <c r="BK23" s="39">
        <f t="shared" ref="BK23:BK24" si="74">BJ23*(1+IF($B$8="OBR",BJ19,BJ15))</f>
        <v>279.49048785673995</v>
      </c>
      <c r="BL23" s="39">
        <f t="shared" ref="BL23:BL24" si="75">BK23*(1+IF($B$8="OBR",BK19,BK15))</f>
        <v>285.08029761387473</v>
      </c>
      <c r="BM23" s="39">
        <f t="shared" ref="BM23:BM24" si="76">BL23*(1+IF($B$8="OBR",BL19,BL15))</f>
        <v>290.78190356615221</v>
      </c>
      <c r="BN23" s="39">
        <f t="shared" ref="BN23:BN24" si="77">BM23*(1+IF($B$8="OBR",BM19,BM15))</f>
        <v>296.59754163747527</v>
      </c>
      <c r="BO23" s="39">
        <f t="shared" ref="BO23:BO24" si="78">BN23*(1+IF($B$8="OBR",BN19,BN15))</f>
        <v>302.5294924702248</v>
      </c>
      <c r="BP23" s="39">
        <f t="shared" ref="BP23:BP24" si="79">BO23*(1+IF($B$8="OBR",BO19,BO15))</f>
        <v>308.5800823196293</v>
      </c>
      <c r="BQ23" s="39">
        <f t="shared" ref="BQ23:BQ24" si="80">BP23*(1+IF($B$8="OBR",BP19,BP15))</f>
        <v>314.75168396602191</v>
      </c>
      <c r="BR23" s="39">
        <f t="shared" ref="BR23:BR24" si="81">BQ23*(1+IF($B$8="OBR",BQ19,BQ15))</f>
        <v>321.04671764534237</v>
      </c>
      <c r="BS23" s="39">
        <f t="shared" ref="BS23:BS24" si="82">BR23*(1+IF($B$8="OBR",BR19,BR15))</f>
        <v>327.46765199824921</v>
      </c>
      <c r="BT23" s="39">
        <f t="shared" ref="BT23:BT24" si="83">BS23*(1+IF($B$8="OBR",BS19,BS15))</f>
        <v>334.01700503821422</v>
      </c>
      <c r="BU23" s="39">
        <f t="shared" ref="BU23:BU24" si="84">BT23*(1+IF($B$8="OBR",BT19,BT15))</f>
        <v>340.69734513897851</v>
      </c>
      <c r="BV23" s="39">
        <f t="shared" ref="BV23:BV24" si="85">BU23*(1+IF($B$8="OBR",BU19,BU15))</f>
        <v>347.51129204175805</v>
      </c>
      <c r="BW23" s="39">
        <f t="shared" ref="BW23:BW24" si="86">BV23*(1+IF($B$8="OBR",BV19,BV15))</f>
        <v>354.46151788259323</v>
      </c>
      <c r="BX23" s="39">
        <f t="shared" ref="BX23:BX24" si="87">BW23*(1+IF($B$8="OBR",BW19,BW15))</f>
        <v>361.55074824024507</v>
      </c>
      <c r="BY23" s="39">
        <f t="shared" ref="BY23:BY24" si="88">BX23*(1+IF($B$8="OBR",BX19,BX15))</f>
        <v>368.78176320504997</v>
      </c>
      <c r="BZ23" s="39">
        <f t="shared" ref="BZ23:BZ24" si="89">BY23*(1+IF($B$8="OBR",BY19,BY15))</f>
        <v>376.15739846915096</v>
      </c>
      <c r="CA23" s="39">
        <f t="shared" ref="CA23:CA24" si="90">BZ23*(1+IF($B$8="OBR",BZ19,BZ15))</f>
        <v>383.68054643853401</v>
      </c>
      <c r="CB23" s="39">
        <f t="shared" ref="CB23:CB24" si="91">CA23*(1+IF($B$8="OBR",CA19,CA15))</f>
        <v>391.35415736730471</v>
      </c>
      <c r="CC23" s="39">
        <f t="shared" ref="CC23:CC24" si="92">CB23*(1+IF($B$8="OBR",CB19,CB15))</f>
        <v>399.18124051465082</v>
      </c>
      <c r="CD23" s="39">
        <f t="shared" ref="CD23:CD24" si="93">CC23*(1+IF($B$8="OBR",CC19,CC15))</f>
        <v>407.16486532494383</v>
      </c>
      <c r="CE23" s="39">
        <f t="shared" ref="CE23:CE24" si="94">CD23*(1+IF($B$8="OBR",CD19,CD15))</f>
        <v>415.30816263144271</v>
      </c>
      <c r="CF23" s="39">
        <f t="shared" ref="CF23:CF24" si="95">CE23*(1+IF($B$8="OBR",CE19,CE15))</f>
        <v>423.61432588407155</v>
      </c>
      <c r="CG23" s="39">
        <f t="shared" ref="CG23:CG24" si="96">CF23*(1+IF($B$8="OBR",CF19,CF15))</f>
        <v>432.08661240175297</v>
      </c>
      <c r="CH23" s="39">
        <f t="shared" ref="CH23:CH24" si="97">CG23*(1+IF($B$8="OBR",CG19,CG15))</f>
        <v>440.72834464978803</v>
      </c>
      <c r="CI23" s="39">
        <f t="shared" ref="CI23:CI24" si="98">CH23*(1+IF($B$8="OBR",CH19,CH15))</f>
        <v>449.54291154278377</v>
      </c>
      <c r="CJ23" s="39">
        <f t="shared" ref="CJ23:CJ24" si="99">CI23*(1+IF($B$8="OBR",CI19,CI15))</f>
        <v>458.53376977363945</v>
      </c>
      <c r="CK23" s="39">
        <f t="shared" ref="CK23:CK24" si="100">CJ23*(1+IF($B$8="OBR",CJ19,CJ15))</f>
        <v>467.70444516911226</v>
      </c>
      <c r="CL23" s="39">
        <f t="shared" ref="CL23:CL24" si="101">CK23*(1+IF($B$8="OBR",CK19,CK15))</f>
        <v>477.05853407249452</v>
      </c>
      <c r="CM23" s="39">
        <f t="shared" ref="CM23:CM24" si="102">CL23*(1+IF($B$8="OBR",CL19,CL15))</f>
        <v>486.59970475394442</v>
      </c>
      <c r="CN23" s="39">
        <f t="shared" ref="CN23:CN24" si="103">CM23*(1+IF($B$8="OBR",CM19,CM15))</f>
        <v>496.33169884902333</v>
      </c>
    </row>
    <row r="24" spans="1:92" s="10" customFormat="1" ht="15.75" customHeight="1" x14ac:dyDescent="0.35">
      <c r="A24" s="40" t="s">
        <v>17</v>
      </c>
      <c r="B24" s="41">
        <f>B12/$L12*100</f>
        <v>76.287956328897977</v>
      </c>
      <c r="C24" s="41">
        <f t="shared" si="52"/>
        <v>80.245649948822916</v>
      </c>
      <c r="D24" s="41">
        <f t="shared" si="52"/>
        <v>82.804503582395071</v>
      </c>
      <c r="E24" s="41">
        <f t="shared" si="52"/>
        <v>85.329239167519617</v>
      </c>
      <c r="F24" s="41">
        <f t="shared" si="52"/>
        <v>87.342204025929718</v>
      </c>
      <c r="G24" s="41">
        <f t="shared" si="52"/>
        <v>88.195155237120431</v>
      </c>
      <c r="H24" s="41">
        <f t="shared" si="52"/>
        <v>89.764585465711363</v>
      </c>
      <c r="I24" s="41">
        <f t="shared" si="52"/>
        <v>92.97168201978846</v>
      </c>
      <c r="J24" s="41">
        <f t="shared" si="52"/>
        <v>96.076424428522685</v>
      </c>
      <c r="K24" s="41">
        <f t="shared" si="52"/>
        <v>98.532923916751955</v>
      </c>
      <c r="L24" s="41">
        <v>100</v>
      </c>
      <c r="M24" s="41">
        <f>L24*(1+IF($B$8="OBR",L20,L16))</f>
        <v>101.50334712603879</v>
      </c>
      <c r="N24" s="41">
        <f>M24*(1+IF($B$8="OBR",M20,M16))</f>
        <v>105.15746762257619</v>
      </c>
      <c r="O24" s="41">
        <f t="shared" ref="O24:AP24" si="104">N24*(1+IF($B$8="OBR",N20,N16))</f>
        <v>110.41534100370501</v>
      </c>
      <c r="P24" s="41">
        <f t="shared" si="104"/>
        <v>114.16946259783099</v>
      </c>
      <c r="Q24" s="41">
        <f t="shared" si="104"/>
        <v>117.36620755057025</v>
      </c>
      <c r="R24" s="41">
        <f t="shared" si="104"/>
        <v>120.65246136198623</v>
      </c>
      <c r="S24" s="41">
        <f t="shared" si="104"/>
        <v>124.15138274148381</v>
      </c>
      <c r="T24" s="41">
        <f t="shared" si="104"/>
        <v>127.75177284098683</v>
      </c>
      <c r="U24" s="41">
        <f t="shared" si="104"/>
        <v>131.45657425337544</v>
      </c>
      <c r="V24" s="41">
        <f t="shared" si="104"/>
        <v>135.26881490672332</v>
      </c>
      <c r="W24" s="41">
        <f t="shared" si="104"/>
        <v>139.19161053901828</v>
      </c>
      <c r="X24" s="41">
        <f t="shared" si="104"/>
        <v>143.2281672446498</v>
      </c>
      <c r="Y24" s="41">
        <f t="shared" si="104"/>
        <v>147.38178409474463</v>
      </c>
      <c r="Z24" s="41">
        <f t="shared" si="104"/>
        <v>151.65585583349221</v>
      </c>
      <c r="AA24" s="41">
        <f t="shared" si="104"/>
        <v>156.05387565266346</v>
      </c>
      <c r="AB24" s="41">
        <f t="shared" si="104"/>
        <v>160.5794380465907</v>
      </c>
      <c r="AC24" s="41">
        <f t="shared" si="104"/>
        <v>165.23624174994183</v>
      </c>
      <c r="AD24" s="41">
        <f t="shared" si="104"/>
        <v>170.02809276069013</v>
      </c>
      <c r="AE24" s="41">
        <f t="shared" si="104"/>
        <v>174.95890745075013</v>
      </c>
      <c r="AF24" s="41">
        <f t="shared" si="104"/>
        <v>180.03271576682187</v>
      </c>
      <c r="AG24" s="41">
        <f t="shared" si="104"/>
        <v>185.25366452405967</v>
      </c>
      <c r="AH24" s="41">
        <f t="shared" si="104"/>
        <v>190.62602079525738</v>
      </c>
      <c r="AI24" s="41">
        <f t="shared" si="104"/>
        <v>196.15417539831984</v>
      </c>
      <c r="AJ24" s="41">
        <f t="shared" si="104"/>
        <v>201.8426464848711</v>
      </c>
      <c r="AK24" s="41">
        <f t="shared" si="104"/>
        <v>207.69608323293235</v>
      </c>
      <c r="AL24" s="41">
        <f t="shared" si="104"/>
        <v>213.71926964668737</v>
      </c>
      <c r="AM24" s="41">
        <f t="shared" si="104"/>
        <v>219.91712846644128</v>
      </c>
      <c r="AN24" s="41">
        <f t="shared" si="104"/>
        <v>226.29472519196807</v>
      </c>
      <c r="AO24" s="41">
        <f t="shared" si="104"/>
        <v>232.85727222253513</v>
      </c>
      <c r="AP24" s="41">
        <f t="shared" si="104"/>
        <v>239.61013311698864</v>
      </c>
      <c r="AQ24" s="41">
        <f t="shared" si="54"/>
        <v>246.55882697738127</v>
      </c>
      <c r="AR24" s="41">
        <f t="shared" si="55"/>
        <v>253.70903295972531</v>
      </c>
      <c r="AS24" s="41">
        <f t="shared" si="56"/>
        <v>261.06659491555735</v>
      </c>
      <c r="AT24" s="41">
        <f t="shared" si="57"/>
        <v>268.63752616810848</v>
      </c>
      <c r="AU24" s="41">
        <f t="shared" si="58"/>
        <v>276.42801442698362</v>
      </c>
      <c r="AV24" s="41">
        <f t="shared" si="59"/>
        <v>284.44442684536614</v>
      </c>
      <c r="AW24" s="41">
        <f t="shared" si="60"/>
        <v>292.69331522388171</v>
      </c>
      <c r="AX24" s="41">
        <f t="shared" si="61"/>
        <v>301.18142136537426</v>
      </c>
      <c r="AY24" s="41">
        <f t="shared" si="62"/>
        <v>309.91568258497011</v>
      </c>
      <c r="AZ24" s="41">
        <f t="shared" si="63"/>
        <v>318.90323737993424</v>
      </c>
      <c r="BA24" s="41">
        <f t="shared" si="64"/>
        <v>328.1514312639523</v>
      </c>
      <c r="BB24" s="41">
        <f t="shared" si="65"/>
        <v>337.6678227706069</v>
      </c>
      <c r="BC24" s="41">
        <f t="shared" si="66"/>
        <v>347.46018963095446</v>
      </c>
      <c r="BD24" s="41">
        <f t="shared" si="67"/>
        <v>357.5365351302521</v>
      </c>
      <c r="BE24" s="41">
        <f t="shared" si="68"/>
        <v>367.90509464902937</v>
      </c>
      <c r="BF24" s="41">
        <f t="shared" si="69"/>
        <v>378.57434239385117</v>
      </c>
      <c r="BG24" s="41">
        <f t="shared" si="70"/>
        <v>389.55299832327285</v>
      </c>
      <c r="BH24" s="41">
        <f t="shared" si="71"/>
        <v>400.85003527464772</v>
      </c>
      <c r="BI24" s="41">
        <f t="shared" si="72"/>
        <v>412.47468629761249</v>
      </c>
      <c r="BJ24" s="41">
        <f t="shared" si="73"/>
        <v>424.4364522002432</v>
      </c>
      <c r="BK24" s="41">
        <f t="shared" si="74"/>
        <v>436.74510931405024</v>
      </c>
      <c r="BL24" s="41">
        <f t="shared" si="75"/>
        <v>449.41071748415766</v>
      </c>
      <c r="BM24" s="41">
        <f t="shared" si="76"/>
        <v>462.44362829119819</v>
      </c>
      <c r="BN24" s="41">
        <f t="shared" si="77"/>
        <v>475.85449351164289</v>
      </c>
      <c r="BO24" s="41">
        <f t="shared" si="78"/>
        <v>489.65427382348048</v>
      </c>
      <c r="BP24" s="41">
        <f t="shared" si="79"/>
        <v>503.85424776436139</v>
      </c>
      <c r="BQ24" s="41">
        <f t="shared" si="80"/>
        <v>518.46602094952777</v>
      </c>
      <c r="BR24" s="41">
        <f t="shared" si="81"/>
        <v>533.50153555706402</v>
      </c>
      <c r="BS24" s="41">
        <f t="shared" si="82"/>
        <v>548.97308008821881</v>
      </c>
      <c r="BT24" s="41">
        <f t="shared" si="83"/>
        <v>564.8932994107771</v>
      </c>
      <c r="BU24" s="41">
        <f t="shared" si="84"/>
        <v>581.27520509368958</v>
      </c>
      <c r="BV24" s="41">
        <f t="shared" si="85"/>
        <v>598.1321860414065</v>
      </c>
      <c r="BW24" s="41">
        <f t="shared" si="86"/>
        <v>615.47801943660727</v>
      </c>
      <c r="BX24" s="41">
        <f t="shared" si="87"/>
        <v>633.32688200026882</v>
      </c>
      <c r="BY24" s="41">
        <f t="shared" si="88"/>
        <v>651.69336157827661</v>
      </c>
      <c r="BZ24" s="41">
        <f t="shared" si="89"/>
        <v>670.59246906404655</v>
      </c>
      <c r="CA24" s="41">
        <f t="shared" si="90"/>
        <v>690.03965066690387</v>
      </c>
      <c r="CB24" s="41">
        <f t="shared" si="91"/>
        <v>710.05080053624397</v>
      </c>
      <c r="CC24" s="41">
        <f t="shared" si="92"/>
        <v>730.64227375179496</v>
      </c>
      <c r="CD24" s="41">
        <f t="shared" si="93"/>
        <v>751.83089969059699</v>
      </c>
      <c r="CE24" s="41">
        <f t="shared" si="94"/>
        <v>773.63399578162421</v>
      </c>
      <c r="CF24" s="41">
        <f t="shared" si="95"/>
        <v>796.06938165929125</v>
      </c>
      <c r="CG24" s="41">
        <f t="shared" si="96"/>
        <v>819.15539372741068</v>
      </c>
      <c r="CH24" s="41">
        <f t="shared" si="97"/>
        <v>842.91090014550548</v>
      </c>
      <c r="CI24" s="41">
        <f t="shared" si="98"/>
        <v>867.35531624972509</v>
      </c>
      <c r="CJ24" s="41">
        <f t="shared" si="99"/>
        <v>892.50862042096708</v>
      </c>
      <c r="CK24" s="41">
        <f t="shared" si="100"/>
        <v>918.39137041317508</v>
      </c>
      <c r="CL24" s="41">
        <f t="shared" si="101"/>
        <v>945.02472015515707</v>
      </c>
      <c r="CM24" s="41">
        <f t="shared" si="102"/>
        <v>972.43043703965657</v>
      </c>
      <c r="CN24" s="41">
        <f t="shared" si="103"/>
        <v>1000.6309197138065</v>
      </c>
    </row>
  </sheetData>
  <mergeCells count="6">
    <mergeCell ref="B5:L5"/>
    <mergeCell ref="B6:L6"/>
    <mergeCell ref="B1:L1"/>
    <mergeCell ref="B2:L2"/>
    <mergeCell ref="B3:L3"/>
    <mergeCell ref="B4:L4"/>
  </mergeCells>
  <conditionalFormatting sqref="L15:CN16">
    <cfRule type="expression" dxfId="11" priority="5">
      <formula>$B$8="OBR"</formula>
    </cfRule>
  </conditionalFormatting>
  <conditionalFormatting sqref="L19:Q20">
    <cfRule type="expression" dxfId="10" priority="4">
      <formula>$B$8="NR"</formula>
    </cfRule>
  </conditionalFormatting>
  <conditionalFormatting sqref="R19">
    <cfRule type="expression" dxfId="9" priority="2">
      <formula>$B$8="NR"</formula>
    </cfRule>
  </conditionalFormatting>
  <conditionalFormatting sqref="R20">
    <cfRule type="expression" dxfId="8" priority="1">
      <formula>$B$8="NR"</formula>
    </cfRule>
  </conditionalFormatting>
  <dataValidations count="1">
    <dataValidation type="list" allowBlank="1" showInputMessage="1" showErrorMessage="1" sqref="B8:B9" xr:uid="{86D08C93-A1D4-487E-8155-3D04BC686CE6}">
      <formula1>"NR, OBR"</formula1>
    </dataValidation>
  </dataValidations>
  <hyperlinks>
    <hyperlink ref="B3" r:id="rId1" display="https://obr.uk/faq/where-can-i-find-your-latest-forecasts/" xr:uid="{6769B3AC-F285-4A71-A33F-C2936F85CB2B}"/>
  </hyperlinks>
  <pageMargins left="0.7" right="0.7" top="0.75" bottom="0.75" header="0.3" footer="0.3"/>
  <pageSetup orientation="portrait" r:id="rId2"/>
  <headerFooter>
    <oddHeader>&amp;C&amp;"Calibri"&amp;10&amp;K000000OFFICIAL&amp;1#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68F2-C852-45AA-B3E3-427BE62D28A5}">
  <sheetPr>
    <tabColor rgb="FFFFFF00"/>
    <outlinePr summaryBelow="0" summaryRight="0"/>
  </sheetPr>
  <dimension ref="A1:CD33"/>
  <sheetViews>
    <sheetView topLeftCell="A8" zoomScale="80" zoomScaleNormal="80" workbookViewId="0">
      <selection activeCell="I46" sqref="I46"/>
    </sheetView>
  </sheetViews>
  <sheetFormatPr defaultColWidth="14.453125" defaultRowHeight="15.75" customHeight="1" x14ac:dyDescent="0.35"/>
  <cols>
    <col min="1" max="1" width="26" style="44" customWidth="1"/>
    <col min="2" max="2" width="12.81640625" style="44" customWidth="1"/>
    <col min="3" max="3" width="13.81640625" style="44" bestFit="1" customWidth="1"/>
    <col min="4" max="4" width="14.36328125" style="44" customWidth="1"/>
    <col min="5" max="5" width="14.453125" style="44" customWidth="1"/>
    <col min="6" max="11" width="8.81640625" style="44" customWidth="1"/>
    <col min="12" max="92" width="7.81640625" style="44" customWidth="1"/>
    <col min="93" max="16384" width="14.453125" style="44"/>
  </cols>
  <sheetData>
    <row r="1" spans="1:82" ht="15.75" customHeight="1" x14ac:dyDescent="0.35">
      <c r="A1" s="5" t="s">
        <v>2</v>
      </c>
      <c r="B1" s="118" t="s">
        <v>99</v>
      </c>
      <c r="C1" s="118"/>
      <c r="D1" s="118"/>
      <c r="E1" s="118"/>
      <c r="F1" s="118"/>
      <c r="G1" s="118"/>
      <c r="H1" s="118"/>
      <c r="I1" s="118"/>
      <c r="J1" s="118"/>
      <c r="K1" s="118"/>
      <c r="L1" s="118"/>
    </row>
    <row r="2" spans="1:82" ht="15.75" customHeight="1" x14ac:dyDescent="0.35">
      <c r="A2" s="7" t="s">
        <v>6</v>
      </c>
      <c r="B2" s="118" t="s">
        <v>98</v>
      </c>
      <c r="C2" s="118"/>
      <c r="D2" s="118"/>
      <c r="E2" s="118"/>
      <c r="F2" s="118"/>
      <c r="G2" s="118"/>
      <c r="H2" s="118"/>
      <c r="I2" s="118"/>
      <c r="J2" s="118"/>
      <c r="K2" s="118"/>
      <c r="L2" s="118"/>
    </row>
    <row r="3" spans="1:82" ht="57.65" customHeight="1" x14ac:dyDescent="0.35">
      <c r="A3" s="7" t="s">
        <v>7</v>
      </c>
      <c r="B3" s="122" t="s">
        <v>97</v>
      </c>
      <c r="C3" s="122"/>
      <c r="D3" s="122"/>
      <c r="E3" s="122"/>
      <c r="F3" s="122"/>
      <c r="G3" s="122"/>
      <c r="H3" s="122"/>
      <c r="I3" s="122"/>
      <c r="J3" s="122"/>
      <c r="K3" s="122"/>
      <c r="L3" s="122"/>
    </row>
    <row r="4" spans="1:82" ht="15.75" customHeight="1" x14ac:dyDescent="0.35">
      <c r="A4" s="7" t="s">
        <v>8</v>
      </c>
      <c r="B4" s="123" t="s">
        <v>9</v>
      </c>
      <c r="C4" s="123"/>
      <c r="D4" s="123"/>
      <c r="E4" s="123"/>
      <c r="F4" s="123"/>
      <c r="G4" s="123"/>
      <c r="H4" s="123"/>
      <c r="I4" s="123"/>
      <c r="J4" s="123"/>
      <c r="K4" s="123"/>
      <c r="L4" s="123"/>
    </row>
    <row r="5" spans="1:82" ht="56.4" customHeight="1" x14ac:dyDescent="0.35">
      <c r="A5" s="8" t="s">
        <v>4</v>
      </c>
      <c r="B5" s="120" t="s">
        <v>124</v>
      </c>
      <c r="C5" s="120"/>
      <c r="D5" s="120"/>
      <c r="E5" s="120"/>
      <c r="F5" s="120"/>
      <c r="G5" s="120"/>
      <c r="H5" s="120"/>
      <c r="I5" s="120"/>
      <c r="J5" s="120"/>
      <c r="K5" s="120"/>
      <c r="L5" s="120"/>
    </row>
    <row r="6" spans="1:82" ht="14.5" x14ac:dyDescent="0.35">
      <c r="A6"/>
      <c r="B6"/>
      <c r="C6"/>
      <c r="D6"/>
      <c r="E6"/>
      <c r="F6"/>
      <c r="G6"/>
    </row>
    <row r="7" spans="1:82" ht="15.75" customHeight="1" x14ac:dyDescent="0.35">
      <c r="A7" s="98" t="s">
        <v>105</v>
      </c>
      <c r="B7" s="98"/>
      <c r="C7" s="86" t="s">
        <v>116</v>
      </c>
    </row>
    <row r="8" spans="1:82" ht="15.75" customHeight="1" x14ac:dyDescent="0.35">
      <c r="A8" s="44" t="s">
        <v>113</v>
      </c>
      <c r="B8" s="97">
        <v>3.5000000000000003E-2</v>
      </c>
      <c r="C8" s="112">
        <f>'Emissions Forecast'!C9+30</f>
        <v>2052</v>
      </c>
    </row>
    <row r="9" spans="1:82" ht="15.75" customHeight="1" x14ac:dyDescent="0.35">
      <c r="A9" s="44" t="s">
        <v>114</v>
      </c>
      <c r="B9" s="97">
        <v>0.03</v>
      </c>
      <c r="C9" s="112">
        <f>C8+45</f>
        <v>2097</v>
      </c>
      <c r="E9" s="124" t="s">
        <v>117</v>
      </c>
      <c r="F9" s="125" t="str">
        <f>Inflation!B8</f>
        <v>OBR</v>
      </c>
    </row>
    <row r="10" spans="1:82" ht="15.75" customHeight="1" x14ac:dyDescent="0.35">
      <c r="A10" s="92" t="s">
        <v>115</v>
      </c>
      <c r="B10" s="99">
        <v>2.5000000000000001E-2</v>
      </c>
      <c r="C10" s="113" t="s">
        <v>42</v>
      </c>
      <c r="E10" s="124"/>
      <c r="F10" s="125"/>
    </row>
    <row r="12" spans="1:82" s="9" customFormat="1" ht="14.5" x14ac:dyDescent="0.35">
      <c r="A12" s="100" t="s">
        <v>81</v>
      </c>
      <c r="B12" s="36">
        <v>2020</v>
      </c>
      <c r="C12" s="36">
        <v>2021</v>
      </c>
      <c r="D12" s="36">
        <v>2022</v>
      </c>
      <c r="E12" s="36">
        <v>2023</v>
      </c>
      <c r="F12" s="36">
        <v>2024</v>
      </c>
      <c r="G12" s="36">
        <v>2025</v>
      </c>
      <c r="H12" s="36">
        <v>2026</v>
      </c>
      <c r="I12" s="36">
        <v>2027</v>
      </c>
      <c r="J12" s="36">
        <v>2028</v>
      </c>
      <c r="K12" s="36">
        <v>2029</v>
      </c>
      <c r="L12" s="36">
        <v>2030</v>
      </c>
      <c r="M12" s="36">
        <v>2031</v>
      </c>
      <c r="N12" s="36">
        <v>2032</v>
      </c>
      <c r="O12" s="36">
        <v>2033</v>
      </c>
      <c r="P12" s="36">
        <v>2034</v>
      </c>
      <c r="Q12" s="36">
        <v>2035</v>
      </c>
      <c r="R12" s="36">
        <v>2036</v>
      </c>
      <c r="S12" s="36">
        <v>2037</v>
      </c>
      <c r="T12" s="36">
        <v>2038</v>
      </c>
      <c r="U12" s="36">
        <v>2039</v>
      </c>
      <c r="V12" s="36">
        <v>2040</v>
      </c>
      <c r="W12" s="36">
        <v>2041</v>
      </c>
      <c r="X12" s="36">
        <v>2042</v>
      </c>
      <c r="Y12" s="36">
        <v>2043</v>
      </c>
      <c r="Z12" s="36">
        <v>2044</v>
      </c>
      <c r="AA12" s="36">
        <v>2045</v>
      </c>
      <c r="AB12" s="36">
        <v>2046</v>
      </c>
      <c r="AC12" s="36">
        <v>2047</v>
      </c>
      <c r="AD12" s="36">
        <v>2048</v>
      </c>
      <c r="AE12" s="36">
        <v>2049</v>
      </c>
      <c r="AF12" s="36">
        <v>2050</v>
      </c>
      <c r="AG12" s="35">
        <v>2051</v>
      </c>
      <c r="AH12" s="36">
        <v>2052</v>
      </c>
      <c r="AI12" s="36">
        <v>2053</v>
      </c>
      <c r="AJ12" s="36">
        <v>2054</v>
      </c>
      <c r="AK12" s="36">
        <v>2055</v>
      </c>
      <c r="AL12" s="36">
        <v>2056</v>
      </c>
      <c r="AM12" s="36">
        <v>2057</v>
      </c>
      <c r="AN12" s="36">
        <v>2058</v>
      </c>
      <c r="AO12" s="36">
        <v>2059</v>
      </c>
      <c r="AP12" s="36">
        <v>2060</v>
      </c>
      <c r="AQ12" s="36">
        <v>2061</v>
      </c>
      <c r="AR12" s="36">
        <v>2062</v>
      </c>
      <c r="AS12" s="36">
        <v>2063</v>
      </c>
      <c r="AT12" s="36">
        <v>2064</v>
      </c>
      <c r="AU12" s="36">
        <v>2065</v>
      </c>
      <c r="AV12" s="36">
        <v>2066</v>
      </c>
      <c r="AW12" s="36">
        <v>2067</v>
      </c>
      <c r="AX12" s="36">
        <v>2068</v>
      </c>
      <c r="AY12" s="36">
        <v>2069</v>
      </c>
      <c r="AZ12" s="36">
        <v>2070</v>
      </c>
      <c r="BA12" s="36">
        <v>2071</v>
      </c>
      <c r="BB12" s="36">
        <v>2072</v>
      </c>
      <c r="BC12" s="36">
        <v>2073</v>
      </c>
      <c r="BD12" s="36">
        <v>2074</v>
      </c>
      <c r="BE12" s="36">
        <v>2075</v>
      </c>
      <c r="BF12" s="36">
        <v>2076</v>
      </c>
      <c r="BG12" s="36">
        <v>2077</v>
      </c>
      <c r="BH12" s="36">
        <v>2078</v>
      </c>
      <c r="BI12" s="36">
        <v>2079</v>
      </c>
      <c r="BJ12" s="36">
        <v>2080</v>
      </c>
      <c r="BK12" s="36">
        <v>2081</v>
      </c>
      <c r="BL12" s="36">
        <v>2082</v>
      </c>
      <c r="BM12" s="36">
        <v>2083</v>
      </c>
      <c r="BN12" s="36">
        <v>2084</v>
      </c>
      <c r="BO12" s="36">
        <v>2085</v>
      </c>
      <c r="BP12" s="36">
        <v>2086</v>
      </c>
      <c r="BQ12" s="36">
        <v>2087</v>
      </c>
      <c r="BR12" s="36">
        <v>2088</v>
      </c>
      <c r="BS12" s="36">
        <v>2089</v>
      </c>
      <c r="BT12" s="36">
        <v>2090</v>
      </c>
      <c r="BU12" s="36">
        <v>2091</v>
      </c>
      <c r="BV12" s="36">
        <v>2092</v>
      </c>
      <c r="BW12" s="36">
        <v>2093</v>
      </c>
      <c r="BX12" s="36">
        <v>2094</v>
      </c>
      <c r="BY12" s="36">
        <v>2095</v>
      </c>
      <c r="BZ12" s="36">
        <v>2096</v>
      </c>
      <c r="CA12" s="36">
        <v>2097</v>
      </c>
      <c r="CB12" s="36">
        <v>2098</v>
      </c>
      <c r="CC12" s="36">
        <v>2099</v>
      </c>
      <c r="CD12" s="36">
        <v>2100</v>
      </c>
    </row>
    <row r="13" spans="1:82" ht="15.75" customHeight="1" x14ac:dyDescent="0.35">
      <c r="A13" s="44" t="s">
        <v>84</v>
      </c>
      <c r="B13" s="97">
        <f>IF(B12&lt;$C$8,$B$8,IF(B12&lt;$C$9,$B$9,$B$10))</f>
        <v>3.5000000000000003E-2</v>
      </c>
      <c r="C13" s="97">
        <f t="shared" ref="C13:AJ13" si="0">IF(C12&lt;$C$8,$B$8,IF(C12&lt;$C$9,$B$9,$B$10))</f>
        <v>3.5000000000000003E-2</v>
      </c>
      <c r="D13" s="97">
        <f t="shared" si="0"/>
        <v>3.5000000000000003E-2</v>
      </c>
      <c r="E13" s="97">
        <f t="shared" si="0"/>
        <v>3.5000000000000003E-2</v>
      </c>
      <c r="F13" s="97">
        <f t="shared" si="0"/>
        <v>3.5000000000000003E-2</v>
      </c>
      <c r="G13" s="97">
        <f t="shared" si="0"/>
        <v>3.5000000000000003E-2</v>
      </c>
      <c r="H13" s="97">
        <f t="shared" si="0"/>
        <v>3.5000000000000003E-2</v>
      </c>
      <c r="I13" s="97">
        <f t="shared" si="0"/>
        <v>3.5000000000000003E-2</v>
      </c>
      <c r="J13" s="97">
        <f t="shared" si="0"/>
        <v>3.5000000000000003E-2</v>
      </c>
      <c r="K13" s="97">
        <f t="shared" si="0"/>
        <v>3.5000000000000003E-2</v>
      </c>
      <c r="L13" s="97">
        <f t="shared" si="0"/>
        <v>3.5000000000000003E-2</v>
      </c>
      <c r="M13" s="97">
        <f t="shared" si="0"/>
        <v>3.5000000000000003E-2</v>
      </c>
      <c r="N13" s="97">
        <f t="shared" si="0"/>
        <v>3.5000000000000003E-2</v>
      </c>
      <c r="O13" s="97">
        <f t="shared" si="0"/>
        <v>3.5000000000000003E-2</v>
      </c>
      <c r="P13" s="97">
        <f t="shared" si="0"/>
        <v>3.5000000000000003E-2</v>
      </c>
      <c r="Q13" s="97">
        <f t="shared" si="0"/>
        <v>3.5000000000000003E-2</v>
      </c>
      <c r="R13" s="97">
        <f t="shared" si="0"/>
        <v>3.5000000000000003E-2</v>
      </c>
      <c r="S13" s="97">
        <f t="shared" si="0"/>
        <v>3.5000000000000003E-2</v>
      </c>
      <c r="T13" s="97">
        <f t="shared" si="0"/>
        <v>3.5000000000000003E-2</v>
      </c>
      <c r="U13" s="97">
        <f t="shared" si="0"/>
        <v>3.5000000000000003E-2</v>
      </c>
      <c r="V13" s="97">
        <f t="shared" si="0"/>
        <v>3.5000000000000003E-2</v>
      </c>
      <c r="W13" s="97">
        <f t="shared" si="0"/>
        <v>3.5000000000000003E-2</v>
      </c>
      <c r="X13" s="97">
        <f t="shared" si="0"/>
        <v>3.5000000000000003E-2</v>
      </c>
      <c r="Y13" s="97">
        <f t="shared" si="0"/>
        <v>3.5000000000000003E-2</v>
      </c>
      <c r="Z13" s="97">
        <f t="shared" si="0"/>
        <v>3.5000000000000003E-2</v>
      </c>
      <c r="AA13" s="97">
        <f t="shared" si="0"/>
        <v>3.5000000000000003E-2</v>
      </c>
      <c r="AB13" s="97">
        <f t="shared" si="0"/>
        <v>3.5000000000000003E-2</v>
      </c>
      <c r="AC13" s="97">
        <f t="shared" si="0"/>
        <v>3.5000000000000003E-2</v>
      </c>
      <c r="AD13" s="97">
        <f t="shared" si="0"/>
        <v>3.5000000000000003E-2</v>
      </c>
      <c r="AE13" s="97">
        <f t="shared" si="0"/>
        <v>3.5000000000000003E-2</v>
      </c>
      <c r="AF13" s="97">
        <f t="shared" si="0"/>
        <v>3.5000000000000003E-2</v>
      </c>
      <c r="AG13" s="97">
        <f t="shared" si="0"/>
        <v>3.5000000000000003E-2</v>
      </c>
      <c r="AH13" s="97">
        <f t="shared" si="0"/>
        <v>0.03</v>
      </c>
      <c r="AI13" s="97">
        <f t="shared" si="0"/>
        <v>0.03</v>
      </c>
      <c r="AJ13" s="97">
        <f t="shared" si="0"/>
        <v>0.03</v>
      </c>
      <c r="AK13" s="97">
        <f t="shared" ref="AK13" si="1">IF(AK12&lt;$C$8,$B$8,IF(AK12&lt;$C$9,$B$9,$B$10))</f>
        <v>0.03</v>
      </c>
      <c r="AL13" s="97">
        <f t="shared" ref="AL13" si="2">IF(AL12&lt;$C$8,$B$8,IF(AL12&lt;$C$9,$B$9,$B$10))</f>
        <v>0.03</v>
      </c>
      <c r="AM13" s="97">
        <f t="shared" ref="AM13" si="3">IF(AM12&lt;$C$8,$B$8,IF(AM12&lt;$C$9,$B$9,$B$10))</f>
        <v>0.03</v>
      </c>
      <c r="AN13" s="97">
        <f t="shared" ref="AN13" si="4">IF(AN12&lt;$C$8,$B$8,IF(AN12&lt;$C$9,$B$9,$B$10))</f>
        <v>0.03</v>
      </c>
      <c r="AO13" s="97">
        <f t="shared" ref="AO13" si="5">IF(AO12&lt;$C$8,$B$8,IF(AO12&lt;$C$9,$B$9,$B$10))</f>
        <v>0.03</v>
      </c>
      <c r="AP13" s="97">
        <f t="shared" ref="AP13" si="6">IF(AP12&lt;$C$8,$B$8,IF(AP12&lt;$C$9,$B$9,$B$10))</f>
        <v>0.03</v>
      </c>
      <c r="AQ13" s="97">
        <f t="shared" ref="AQ13" si="7">IF(AQ12&lt;$C$8,$B$8,IF(AQ12&lt;$C$9,$B$9,$B$10))</f>
        <v>0.03</v>
      </c>
      <c r="AR13" s="97">
        <f t="shared" ref="AR13" si="8">IF(AR12&lt;$C$8,$B$8,IF(AR12&lt;$C$9,$B$9,$B$10))</f>
        <v>0.03</v>
      </c>
      <c r="AS13" s="97">
        <f t="shared" ref="AS13" si="9">IF(AS12&lt;$C$8,$B$8,IF(AS12&lt;$C$9,$B$9,$B$10))</f>
        <v>0.03</v>
      </c>
      <c r="AT13" s="97">
        <f t="shared" ref="AT13" si="10">IF(AT12&lt;$C$8,$B$8,IF(AT12&lt;$C$9,$B$9,$B$10))</f>
        <v>0.03</v>
      </c>
      <c r="AU13" s="97">
        <f t="shared" ref="AU13" si="11">IF(AU12&lt;$C$8,$B$8,IF(AU12&lt;$C$9,$B$9,$B$10))</f>
        <v>0.03</v>
      </c>
      <c r="AV13" s="97">
        <f t="shared" ref="AV13" si="12">IF(AV12&lt;$C$8,$B$8,IF(AV12&lt;$C$9,$B$9,$B$10))</f>
        <v>0.03</v>
      </c>
      <c r="AW13" s="97">
        <f t="shared" ref="AW13" si="13">IF(AW12&lt;$C$8,$B$8,IF(AW12&lt;$C$9,$B$9,$B$10))</f>
        <v>0.03</v>
      </c>
      <c r="AX13" s="97">
        <f t="shared" ref="AX13" si="14">IF(AX12&lt;$C$8,$B$8,IF(AX12&lt;$C$9,$B$9,$B$10))</f>
        <v>0.03</v>
      </c>
      <c r="AY13" s="97">
        <f t="shared" ref="AY13" si="15">IF(AY12&lt;$C$8,$B$8,IF(AY12&lt;$C$9,$B$9,$B$10))</f>
        <v>0.03</v>
      </c>
      <c r="AZ13" s="97">
        <f t="shared" ref="AZ13" si="16">IF(AZ12&lt;$C$8,$B$8,IF(AZ12&lt;$C$9,$B$9,$B$10))</f>
        <v>0.03</v>
      </c>
      <c r="BA13" s="97">
        <f t="shared" ref="BA13" si="17">IF(BA12&lt;$C$8,$B$8,IF(BA12&lt;$C$9,$B$9,$B$10))</f>
        <v>0.03</v>
      </c>
      <c r="BB13" s="97">
        <f t="shared" ref="BB13" si="18">IF(BB12&lt;$C$8,$B$8,IF(BB12&lt;$C$9,$B$9,$B$10))</f>
        <v>0.03</v>
      </c>
      <c r="BC13" s="97">
        <f t="shared" ref="BC13" si="19">IF(BC12&lt;$C$8,$B$8,IF(BC12&lt;$C$9,$B$9,$B$10))</f>
        <v>0.03</v>
      </c>
      <c r="BD13" s="97">
        <f t="shared" ref="BD13" si="20">IF(BD12&lt;$C$8,$B$8,IF(BD12&lt;$C$9,$B$9,$B$10))</f>
        <v>0.03</v>
      </c>
      <c r="BE13" s="97">
        <f t="shared" ref="BE13" si="21">IF(BE12&lt;$C$8,$B$8,IF(BE12&lt;$C$9,$B$9,$B$10))</f>
        <v>0.03</v>
      </c>
      <c r="BF13" s="97">
        <f t="shared" ref="BF13" si="22">IF(BF12&lt;$C$8,$B$8,IF(BF12&lt;$C$9,$B$9,$B$10))</f>
        <v>0.03</v>
      </c>
      <c r="BG13" s="97">
        <f t="shared" ref="BG13" si="23">IF(BG12&lt;$C$8,$B$8,IF(BG12&lt;$C$9,$B$9,$B$10))</f>
        <v>0.03</v>
      </c>
      <c r="BH13" s="97">
        <f t="shared" ref="BH13" si="24">IF(BH12&lt;$C$8,$B$8,IF(BH12&lt;$C$9,$B$9,$B$10))</f>
        <v>0.03</v>
      </c>
      <c r="BI13" s="97">
        <f t="shared" ref="BI13" si="25">IF(BI12&lt;$C$8,$B$8,IF(BI12&lt;$C$9,$B$9,$B$10))</f>
        <v>0.03</v>
      </c>
      <c r="BJ13" s="97">
        <f t="shared" ref="BJ13" si="26">IF(BJ12&lt;$C$8,$B$8,IF(BJ12&lt;$C$9,$B$9,$B$10))</f>
        <v>0.03</v>
      </c>
      <c r="BK13" s="97">
        <f t="shared" ref="BK13" si="27">IF(BK12&lt;$C$8,$B$8,IF(BK12&lt;$C$9,$B$9,$B$10))</f>
        <v>0.03</v>
      </c>
      <c r="BL13" s="97">
        <f t="shared" ref="BL13" si="28">IF(BL12&lt;$C$8,$B$8,IF(BL12&lt;$C$9,$B$9,$B$10))</f>
        <v>0.03</v>
      </c>
      <c r="BM13" s="97">
        <f t="shared" ref="BM13" si="29">IF(BM12&lt;$C$8,$B$8,IF(BM12&lt;$C$9,$B$9,$B$10))</f>
        <v>0.03</v>
      </c>
      <c r="BN13" s="97">
        <f t="shared" ref="BN13" si="30">IF(BN12&lt;$C$8,$B$8,IF(BN12&lt;$C$9,$B$9,$B$10))</f>
        <v>0.03</v>
      </c>
      <c r="BO13" s="97">
        <f t="shared" ref="BO13" si="31">IF(BO12&lt;$C$8,$B$8,IF(BO12&lt;$C$9,$B$9,$B$10))</f>
        <v>0.03</v>
      </c>
      <c r="BP13" s="97">
        <f t="shared" ref="BP13" si="32">IF(BP12&lt;$C$8,$B$8,IF(BP12&lt;$C$9,$B$9,$B$10))</f>
        <v>0.03</v>
      </c>
      <c r="BQ13" s="97">
        <f t="shared" ref="BQ13:BR13" si="33">IF(BQ12&lt;$C$8,$B$8,IF(BQ12&lt;$C$9,$B$9,$B$10))</f>
        <v>0.03</v>
      </c>
      <c r="BR13" s="97">
        <f t="shared" si="33"/>
        <v>0.03</v>
      </c>
      <c r="BS13" s="97">
        <f t="shared" ref="BS13" si="34">IF(BS12&lt;$C$8,$B$8,IF(BS12&lt;$C$9,$B$9,$B$10))</f>
        <v>0.03</v>
      </c>
      <c r="BT13" s="97">
        <f t="shared" ref="BT13" si="35">IF(BT12&lt;$C$8,$B$8,IF(BT12&lt;$C$9,$B$9,$B$10))</f>
        <v>0.03</v>
      </c>
      <c r="BU13" s="97">
        <f t="shared" ref="BU13" si="36">IF(BU12&lt;$C$8,$B$8,IF(BU12&lt;$C$9,$B$9,$B$10))</f>
        <v>0.03</v>
      </c>
      <c r="BV13" s="97">
        <f t="shared" ref="BV13" si="37">IF(BV12&lt;$C$8,$B$8,IF(BV12&lt;$C$9,$B$9,$B$10))</f>
        <v>0.03</v>
      </c>
      <c r="BW13" s="97">
        <f t="shared" ref="BW13" si="38">IF(BW12&lt;$C$8,$B$8,IF(BW12&lt;$C$9,$B$9,$B$10))</f>
        <v>0.03</v>
      </c>
      <c r="BX13" s="97">
        <f t="shared" ref="BX13" si="39">IF(BX12&lt;$C$8,$B$8,IF(BX12&lt;$C$9,$B$9,$B$10))</f>
        <v>0.03</v>
      </c>
      <c r="BY13" s="97">
        <f t="shared" ref="BY13" si="40">IF(BY12&lt;$C$8,$B$8,IF(BY12&lt;$C$9,$B$9,$B$10))</f>
        <v>0.03</v>
      </c>
      <c r="BZ13" s="97">
        <f t="shared" ref="BZ13" si="41">IF(BZ12&lt;$C$8,$B$8,IF(BZ12&lt;$C$9,$B$9,$B$10))</f>
        <v>0.03</v>
      </c>
      <c r="CA13" s="97">
        <f t="shared" ref="CA13" si="42">IF(CA12&lt;$C$8,$B$8,IF(CA12&lt;$C$9,$B$9,$B$10))</f>
        <v>2.5000000000000001E-2</v>
      </c>
      <c r="CB13" s="97">
        <f t="shared" ref="CB13" si="43">IF(CB12&lt;$C$8,$B$8,IF(CB12&lt;$C$9,$B$9,$B$10))</f>
        <v>2.5000000000000001E-2</v>
      </c>
      <c r="CC13" s="97">
        <f t="shared" ref="CC13" si="44">IF(CC12&lt;$C$8,$B$8,IF(CC12&lt;$C$9,$B$9,$B$10))</f>
        <v>2.5000000000000001E-2</v>
      </c>
      <c r="CD13" s="97">
        <f t="shared" ref="CD13" si="45">IF(CD12&lt;$C$8,$B$8,IF(CD12&lt;$C$9,$B$9,$B$10))</f>
        <v>2.5000000000000001E-2</v>
      </c>
    </row>
    <row r="14" spans="1:82" ht="15.75" customHeight="1" x14ac:dyDescent="0.35">
      <c r="A14" s="82" t="s">
        <v>94</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row>
    <row r="15" spans="1:82" ht="15.75" customHeight="1" x14ac:dyDescent="0.35">
      <c r="A15" s="44" t="s">
        <v>92</v>
      </c>
      <c r="B15" s="97">
        <f>((1+B$13)*(1+Inflation!L15))-1</f>
        <v>4.017499999999985E-2</v>
      </c>
      <c r="C15" s="97">
        <f>((1+C$13)*(1+Inflation!M15))-1</f>
        <v>4.017499999999985E-2</v>
      </c>
      <c r="D15" s="97">
        <f>((1+D$13)*(1+Inflation!N15))-1</f>
        <v>4.017499999999985E-2</v>
      </c>
      <c r="E15" s="97">
        <f>((1+E$13)*(1+Inflation!O15))-1</f>
        <v>4.017499999999985E-2</v>
      </c>
      <c r="F15" s="97">
        <f>((1+F$13)*(1+Inflation!P15))-1</f>
        <v>4.017499999999985E-2</v>
      </c>
      <c r="G15" s="97">
        <f>((1+G$13)*(1+Inflation!Q15))-1</f>
        <v>4.017499999999985E-2</v>
      </c>
      <c r="H15" s="97">
        <f>((1+H$13)*(1+Inflation!R15))-1</f>
        <v>4.017499999999985E-2</v>
      </c>
      <c r="I15" s="97">
        <f>((1+I$13)*(1+Inflation!S15))-1</f>
        <v>4.017499999999985E-2</v>
      </c>
      <c r="J15" s="97">
        <f>((1+J$13)*(1+Inflation!T15))-1</f>
        <v>4.017499999999985E-2</v>
      </c>
      <c r="K15" s="97">
        <f>((1+K$13)*(1+Inflation!U15))-1</f>
        <v>4.017499999999985E-2</v>
      </c>
      <c r="L15" s="97">
        <f>((1+L$13)*(1+Inflation!V15))-1</f>
        <v>4.017499999999985E-2</v>
      </c>
      <c r="M15" s="97">
        <f>((1+M$13)*(1+Inflation!W15))-1</f>
        <v>4.017499999999985E-2</v>
      </c>
      <c r="N15" s="97">
        <f>((1+N$13)*(1+Inflation!X15))-1</f>
        <v>4.017499999999985E-2</v>
      </c>
      <c r="O15" s="97">
        <f>((1+O$13)*(1+Inflation!Y15))-1</f>
        <v>4.017499999999985E-2</v>
      </c>
      <c r="P15" s="97">
        <f>((1+P$13)*(1+Inflation!Z15))-1</f>
        <v>4.017499999999985E-2</v>
      </c>
      <c r="Q15" s="97">
        <f>((1+Q$13)*(1+Inflation!AA15))-1</f>
        <v>4.017499999999985E-2</v>
      </c>
      <c r="R15" s="97">
        <f>((1+R$13)*(1+Inflation!AB15))-1</f>
        <v>4.017499999999985E-2</v>
      </c>
      <c r="S15" s="97">
        <f>((1+S$13)*(1+Inflation!AC15))-1</f>
        <v>4.017499999999985E-2</v>
      </c>
      <c r="T15" s="97">
        <f>((1+T$13)*(1+Inflation!AD15))-1</f>
        <v>4.017499999999985E-2</v>
      </c>
      <c r="U15" s="97">
        <f>((1+U$13)*(1+Inflation!AE15))-1</f>
        <v>4.017499999999985E-2</v>
      </c>
      <c r="V15" s="97">
        <f>((1+V$13)*(1+Inflation!AF15))-1</f>
        <v>4.017499999999985E-2</v>
      </c>
      <c r="W15" s="97">
        <f>((1+W$13)*(1+Inflation!AG15))-1</f>
        <v>4.017499999999985E-2</v>
      </c>
      <c r="X15" s="97">
        <f>((1+X$13)*(1+Inflation!AH15))-1</f>
        <v>4.017499999999985E-2</v>
      </c>
      <c r="Y15" s="97">
        <f>((1+Y$13)*(1+Inflation!AI15))-1</f>
        <v>4.017499999999985E-2</v>
      </c>
      <c r="Z15" s="97">
        <f>((1+Z$13)*(1+Inflation!AJ15))-1</f>
        <v>4.017499999999985E-2</v>
      </c>
      <c r="AA15" s="97">
        <f>((1+AA$13)*(1+Inflation!AK15))-1</f>
        <v>4.017499999999985E-2</v>
      </c>
      <c r="AB15" s="97">
        <f>((1+AB$13)*(1+Inflation!AL15))-1</f>
        <v>4.017499999999985E-2</v>
      </c>
      <c r="AC15" s="97">
        <f>((1+AC$13)*(1+Inflation!AM15))-1</f>
        <v>4.017499999999985E-2</v>
      </c>
      <c r="AD15" s="97">
        <f>((1+AD$13)*(1+Inflation!AN15))-1</f>
        <v>4.017499999999985E-2</v>
      </c>
      <c r="AE15" s="97">
        <f>((1+AE$13)*(1+Inflation!AO15))-1</f>
        <v>4.017499999999985E-2</v>
      </c>
      <c r="AF15" s="97">
        <f>((1+AF$13)*(1+Inflation!AP15))-1</f>
        <v>4.017499999999985E-2</v>
      </c>
      <c r="AG15" s="97">
        <f>((1+AG$13)*(1+Inflation!AQ15))-1</f>
        <v>4.017499999999985E-2</v>
      </c>
      <c r="AH15" s="97">
        <f>((1+AH$13)*(1+Inflation!AR15))-1</f>
        <v>3.5150000000000015E-2</v>
      </c>
      <c r="AI15" s="97">
        <f>((1+AI$13)*(1+Inflation!AS15))-1</f>
        <v>3.5150000000000015E-2</v>
      </c>
      <c r="AJ15" s="97">
        <f>((1+AJ$13)*(1+Inflation!AT15))-1</f>
        <v>3.5150000000000015E-2</v>
      </c>
      <c r="AK15" s="97">
        <f>((1+AK$13)*(1+Inflation!AU15))-1</f>
        <v>3.5150000000000015E-2</v>
      </c>
      <c r="AL15" s="97">
        <f>((1+AL$13)*(1+Inflation!AV15))-1</f>
        <v>3.5150000000000015E-2</v>
      </c>
      <c r="AM15" s="97">
        <f>((1+AM$13)*(1+Inflation!AW15))-1</f>
        <v>3.5150000000000015E-2</v>
      </c>
      <c r="AN15" s="97">
        <f>((1+AN$13)*(1+Inflation!AX15))-1</f>
        <v>3.5150000000000015E-2</v>
      </c>
      <c r="AO15" s="97">
        <f>((1+AO$13)*(1+Inflation!AY15))-1</f>
        <v>3.5150000000000015E-2</v>
      </c>
      <c r="AP15" s="97">
        <f>((1+AP$13)*(1+Inflation!AZ15))-1</f>
        <v>3.5150000000000015E-2</v>
      </c>
      <c r="AQ15" s="97">
        <f>((1+AQ$13)*(1+Inflation!BA15))-1</f>
        <v>3.5150000000000015E-2</v>
      </c>
      <c r="AR15" s="97">
        <f>((1+AR$13)*(1+Inflation!BB15))-1</f>
        <v>3.5150000000000015E-2</v>
      </c>
      <c r="AS15" s="97">
        <f>((1+AS$13)*(1+Inflation!BC15))-1</f>
        <v>3.5150000000000015E-2</v>
      </c>
      <c r="AT15" s="97">
        <f>((1+AT$13)*(1+Inflation!BD15))-1</f>
        <v>3.5150000000000015E-2</v>
      </c>
      <c r="AU15" s="97">
        <f>((1+AU$13)*(1+Inflation!BE15))-1</f>
        <v>3.5150000000000015E-2</v>
      </c>
      <c r="AV15" s="97">
        <f>((1+AV$13)*(1+Inflation!BF15))-1</f>
        <v>3.5150000000000015E-2</v>
      </c>
      <c r="AW15" s="97">
        <f>((1+AW$13)*(1+Inflation!BG15))-1</f>
        <v>3.5150000000000015E-2</v>
      </c>
      <c r="AX15" s="97">
        <f>((1+AX$13)*(1+Inflation!BH15))-1</f>
        <v>3.5150000000000015E-2</v>
      </c>
      <c r="AY15" s="97">
        <f>((1+AY$13)*(1+Inflation!BI15))-1</f>
        <v>3.5150000000000015E-2</v>
      </c>
      <c r="AZ15" s="97">
        <f>((1+AZ$13)*(1+Inflation!BJ15))-1</f>
        <v>3.5150000000000015E-2</v>
      </c>
      <c r="BA15" s="97">
        <f>((1+BA$13)*(1+Inflation!BK15))-1</f>
        <v>3.5150000000000015E-2</v>
      </c>
      <c r="BB15" s="97">
        <f>((1+BB$13)*(1+Inflation!BL15))-1</f>
        <v>3.5150000000000015E-2</v>
      </c>
      <c r="BC15" s="97">
        <f>((1+BC$13)*(1+Inflation!BM15))-1</f>
        <v>3.5150000000000015E-2</v>
      </c>
      <c r="BD15" s="97">
        <f>((1+BD$13)*(1+Inflation!BN15))-1</f>
        <v>3.5150000000000015E-2</v>
      </c>
      <c r="BE15" s="97">
        <f>((1+BE$13)*(1+Inflation!BO15))-1</f>
        <v>3.5150000000000015E-2</v>
      </c>
      <c r="BF15" s="97">
        <f>((1+BF$13)*(1+Inflation!BP15))-1</f>
        <v>3.5150000000000015E-2</v>
      </c>
      <c r="BG15" s="97">
        <f>((1+BG$13)*(1+Inflation!BQ15))-1</f>
        <v>3.5150000000000015E-2</v>
      </c>
      <c r="BH15" s="97">
        <f>((1+BH$13)*(1+Inflation!BR15))-1</f>
        <v>3.5150000000000015E-2</v>
      </c>
      <c r="BI15" s="97">
        <f>((1+BI$13)*(1+Inflation!BS15))-1</f>
        <v>3.5150000000000015E-2</v>
      </c>
      <c r="BJ15" s="97">
        <f>((1+BJ$13)*(1+Inflation!BT15))-1</f>
        <v>3.5150000000000015E-2</v>
      </c>
      <c r="BK15" s="97">
        <f>((1+BK$13)*(1+Inflation!BU15))-1</f>
        <v>3.5150000000000015E-2</v>
      </c>
      <c r="BL15" s="97">
        <f>((1+BL$13)*(1+Inflation!BV15))-1</f>
        <v>3.5150000000000015E-2</v>
      </c>
      <c r="BM15" s="97">
        <f>((1+BM$13)*(1+Inflation!BW15))-1</f>
        <v>3.5150000000000015E-2</v>
      </c>
      <c r="BN15" s="97">
        <f>((1+BN$13)*(1+Inflation!BX15))-1</f>
        <v>3.5150000000000015E-2</v>
      </c>
      <c r="BO15" s="97">
        <f>((1+BO$13)*(1+Inflation!BY15))-1</f>
        <v>3.5150000000000015E-2</v>
      </c>
      <c r="BP15" s="97">
        <f>((1+BP$13)*(1+Inflation!BZ15))-1</f>
        <v>3.5150000000000015E-2</v>
      </c>
      <c r="BQ15" s="97">
        <f>((1+BQ$13)*(1+Inflation!CA15))-1</f>
        <v>3.5150000000000015E-2</v>
      </c>
      <c r="BR15" s="97">
        <f>((1+BR$13)*(1+Inflation!CB15))-1</f>
        <v>3.5150000000000015E-2</v>
      </c>
      <c r="BS15" s="97">
        <f>((1+BS$13)*(1+Inflation!CC15))-1</f>
        <v>3.5150000000000015E-2</v>
      </c>
      <c r="BT15" s="97">
        <f>((1+BT$13)*(1+Inflation!CD15))-1</f>
        <v>3.5150000000000015E-2</v>
      </c>
      <c r="BU15" s="97">
        <f>((1+BU$13)*(1+Inflation!CE15))-1</f>
        <v>3.5150000000000015E-2</v>
      </c>
      <c r="BV15" s="97">
        <f>((1+BV$13)*(1+Inflation!CF15))-1</f>
        <v>3.5150000000000015E-2</v>
      </c>
      <c r="BW15" s="97">
        <f>((1+BW$13)*(1+Inflation!CG15))-1</f>
        <v>3.5150000000000015E-2</v>
      </c>
      <c r="BX15" s="97">
        <f>((1+BX$13)*(1+Inflation!CH15))-1</f>
        <v>3.5150000000000015E-2</v>
      </c>
      <c r="BY15" s="97">
        <f>((1+BY$13)*(1+Inflation!CI15))-1</f>
        <v>3.5150000000000015E-2</v>
      </c>
      <c r="BZ15" s="97">
        <f>((1+BZ$13)*(1+Inflation!CJ15))-1</f>
        <v>3.5150000000000015E-2</v>
      </c>
      <c r="CA15" s="97">
        <f>((1+CA$13)*(1+Inflation!CK15))-1</f>
        <v>3.0124999999999735E-2</v>
      </c>
      <c r="CB15" s="97">
        <f>((1+CB$13)*(1+Inflation!CL15))-1</f>
        <v>3.0124999999999735E-2</v>
      </c>
      <c r="CC15" s="97">
        <f>((1+CC$13)*(1+Inflation!CM15))-1</f>
        <v>3.0124999999999735E-2</v>
      </c>
      <c r="CD15" s="97">
        <f>((1+CD$13)*(1+Inflation!CN15))-1</f>
        <v>3.0124999999999735E-2</v>
      </c>
    </row>
    <row r="16" spans="1:82" ht="15.75" customHeight="1" x14ac:dyDescent="0.35">
      <c r="A16" s="44" t="s">
        <v>93</v>
      </c>
      <c r="B16" s="97">
        <f>((1+B$13)*(1+Inflation!L16))-1</f>
        <v>4.3279999999999985E-2</v>
      </c>
      <c r="C16" s="97">
        <f>((1+C$13)*(1+Inflation!M16))-1</f>
        <v>4.3279999999999985E-2</v>
      </c>
      <c r="D16" s="97">
        <f>((1+D$13)*(1+Inflation!N16))-1</f>
        <v>4.3279999999999985E-2</v>
      </c>
      <c r="E16" s="97">
        <f>((1+E$13)*(1+Inflation!O16))-1</f>
        <v>4.3279999999999985E-2</v>
      </c>
      <c r="F16" s="97">
        <f>((1+F$13)*(1+Inflation!P16))-1</f>
        <v>4.3279999999999985E-2</v>
      </c>
      <c r="G16" s="97">
        <f>((1+G$13)*(1+Inflation!Q16))-1</f>
        <v>4.3279999999999985E-2</v>
      </c>
      <c r="H16" s="97">
        <f>((1+H$13)*(1+Inflation!R16))-1</f>
        <v>4.3279999999999985E-2</v>
      </c>
      <c r="I16" s="97">
        <f>((1+I$13)*(1+Inflation!S16))-1</f>
        <v>4.3279999999999985E-2</v>
      </c>
      <c r="J16" s="97">
        <f>((1+J$13)*(1+Inflation!T16))-1</f>
        <v>4.3279999999999985E-2</v>
      </c>
      <c r="K16" s="97">
        <f>((1+K$13)*(1+Inflation!U16))-1</f>
        <v>4.3279999999999985E-2</v>
      </c>
      <c r="L16" s="97">
        <f>((1+L$13)*(1+Inflation!V16))-1</f>
        <v>4.3279999999999985E-2</v>
      </c>
      <c r="M16" s="97">
        <f>((1+M$13)*(1+Inflation!W16))-1</f>
        <v>4.3279999999999985E-2</v>
      </c>
      <c r="N16" s="97">
        <f>((1+N$13)*(1+Inflation!X16))-1</f>
        <v>4.3279999999999985E-2</v>
      </c>
      <c r="O16" s="97">
        <f>((1+O$13)*(1+Inflation!Y16))-1</f>
        <v>4.3279999999999985E-2</v>
      </c>
      <c r="P16" s="97">
        <f>((1+P$13)*(1+Inflation!Z16))-1</f>
        <v>4.3279999999999985E-2</v>
      </c>
      <c r="Q16" s="97">
        <f>((1+Q$13)*(1+Inflation!AA16))-1</f>
        <v>4.3279999999999985E-2</v>
      </c>
      <c r="R16" s="97">
        <f>((1+R$13)*(1+Inflation!AB16))-1</f>
        <v>4.3279999999999985E-2</v>
      </c>
      <c r="S16" s="97">
        <f>((1+S$13)*(1+Inflation!AC16))-1</f>
        <v>4.3279999999999985E-2</v>
      </c>
      <c r="T16" s="97">
        <f>((1+T$13)*(1+Inflation!AD16))-1</f>
        <v>4.3279999999999985E-2</v>
      </c>
      <c r="U16" s="97">
        <f>((1+U$13)*(1+Inflation!AE16))-1</f>
        <v>4.3279999999999985E-2</v>
      </c>
      <c r="V16" s="97">
        <f>((1+V$13)*(1+Inflation!AF16))-1</f>
        <v>4.3279999999999985E-2</v>
      </c>
      <c r="W16" s="97">
        <f>((1+W$13)*(1+Inflation!AG16))-1</f>
        <v>4.3279999999999985E-2</v>
      </c>
      <c r="X16" s="97">
        <f>((1+X$13)*(1+Inflation!AH16))-1</f>
        <v>4.3279999999999985E-2</v>
      </c>
      <c r="Y16" s="97">
        <f>((1+Y$13)*(1+Inflation!AI16))-1</f>
        <v>4.3279999999999985E-2</v>
      </c>
      <c r="Z16" s="97">
        <f>((1+Z$13)*(1+Inflation!AJ16))-1</f>
        <v>4.3279999999999985E-2</v>
      </c>
      <c r="AA16" s="97">
        <f>((1+AA$13)*(1+Inflation!AK16))-1</f>
        <v>4.3279999999999985E-2</v>
      </c>
      <c r="AB16" s="97">
        <f>((1+AB$13)*(1+Inflation!AL16))-1</f>
        <v>4.3279999999999985E-2</v>
      </c>
      <c r="AC16" s="97">
        <f>((1+AC$13)*(1+Inflation!AM16))-1</f>
        <v>4.3279999999999985E-2</v>
      </c>
      <c r="AD16" s="97">
        <f>((1+AD$13)*(1+Inflation!AN16))-1</f>
        <v>4.3279999999999985E-2</v>
      </c>
      <c r="AE16" s="97">
        <f>((1+AE$13)*(1+Inflation!AO16))-1</f>
        <v>4.3279999999999985E-2</v>
      </c>
      <c r="AF16" s="97">
        <f>((1+AF$13)*(1+Inflation!AP16))-1</f>
        <v>4.3279999999999985E-2</v>
      </c>
      <c r="AG16" s="97">
        <f>((1+AG$13)*(1+Inflation!AQ16))-1</f>
        <v>4.3279999999999985E-2</v>
      </c>
      <c r="AH16" s="97">
        <f>((1+AH$13)*(1+Inflation!AR16))-1</f>
        <v>3.8240000000000052E-2</v>
      </c>
      <c r="AI16" s="97">
        <f>((1+AI$13)*(1+Inflation!AS16))-1</f>
        <v>3.8240000000000052E-2</v>
      </c>
      <c r="AJ16" s="97">
        <f>((1+AJ$13)*(1+Inflation!AT16))-1</f>
        <v>3.8240000000000052E-2</v>
      </c>
      <c r="AK16" s="97">
        <f>((1+AK$13)*(1+Inflation!AU16))-1</f>
        <v>3.8240000000000052E-2</v>
      </c>
      <c r="AL16" s="97">
        <f>((1+AL$13)*(1+Inflation!AV16))-1</f>
        <v>3.8240000000000052E-2</v>
      </c>
      <c r="AM16" s="97">
        <f>((1+AM$13)*(1+Inflation!AW16))-1</f>
        <v>3.8240000000000052E-2</v>
      </c>
      <c r="AN16" s="97">
        <f>((1+AN$13)*(1+Inflation!AX16))-1</f>
        <v>3.8240000000000052E-2</v>
      </c>
      <c r="AO16" s="97">
        <f>((1+AO$13)*(1+Inflation!AY16))-1</f>
        <v>3.8240000000000052E-2</v>
      </c>
      <c r="AP16" s="97">
        <f>((1+AP$13)*(1+Inflation!AZ16))-1</f>
        <v>3.8240000000000052E-2</v>
      </c>
      <c r="AQ16" s="97">
        <f>((1+AQ$13)*(1+Inflation!BA16))-1</f>
        <v>3.8240000000000052E-2</v>
      </c>
      <c r="AR16" s="97">
        <f>((1+AR$13)*(1+Inflation!BB16))-1</f>
        <v>3.8240000000000052E-2</v>
      </c>
      <c r="AS16" s="97">
        <f>((1+AS$13)*(1+Inflation!BC16))-1</f>
        <v>3.8240000000000052E-2</v>
      </c>
      <c r="AT16" s="97">
        <f>((1+AT$13)*(1+Inflation!BD16))-1</f>
        <v>3.8240000000000052E-2</v>
      </c>
      <c r="AU16" s="97">
        <f>((1+AU$13)*(1+Inflation!BE16))-1</f>
        <v>3.8240000000000052E-2</v>
      </c>
      <c r="AV16" s="97">
        <f>((1+AV$13)*(1+Inflation!BF16))-1</f>
        <v>3.8240000000000052E-2</v>
      </c>
      <c r="AW16" s="97">
        <f>((1+AW$13)*(1+Inflation!BG16))-1</f>
        <v>3.8240000000000052E-2</v>
      </c>
      <c r="AX16" s="97">
        <f>((1+AX$13)*(1+Inflation!BH16))-1</f>
        <v>3.8240000000000052E-2</v>
      </c>
      <c r="AY16" s="97">
        <f>((1+AY$13)*(1+Inflation!BI16))-1</f>
        <v>3.8240000000000052E-2</v>
      </c>
      <c r="AZ16" s="97">
        <f>((1+AZ$13)*(1+Inflation!BJ16))-1</f>
        <v>3.8240000000000052E-2</v>
      </c>
      <c r="BA16" s="97">
        <f>((1+BA$13)*(1+Inflation!BK16))-1</f>
        <v>3.8240000000000052E-2</v>
      </c>
      <c r="BB16" s="97">
        <f>((1+BB$13)*(1+Inflation!BL16))-1</f>
        <v>3.8240000000000052E-2</v>
      </c>
      <c r="BC16" s="97">
        <f>((1+BC$13)*(1+Inflation!BM16))-1</f>
        <v>3.8240000000000052E-2</v>
      </c>
      <c r="BD16" s="97">
        <f>((1+BD$13)*(1+Inflation!BN16))-1</f>
        <v>3.8240000000000052E-2</v>
      </c>
      <c r="BE16" s="97">
        <f>((1+BE$13)*(1+Inflation!BO16))-1</f>
        <v>3.8240000000000052E-2</v>
      </c>
      <c r="BF16" s="97">
        <f>((1+BF$13)*(1+Inflation!BP16))-1</f>
        <v>3.8240000000000052E-2</v>
      </c>
      <c r="BG16" s="97">
        <f>((1+BG$13)*(1+Inflation!BQ16))-1</f>
        <v>3.8240000000000052E-2</v>
      </c>
      <c r="BH16" s="97">
        <f>((1+BH$13)*(1+Inflation!BR16))-1</f>
        <v>3.8240000000000052E-2</v>
      </c>
      <c r="BI16" s="97">
        <f>((1+BI$13)*(1+Inflation!BS16))-1</f>
        <v>3.8240000000000052E-2</v>
      </c>
      <c r="BJ16" s="97">
        <f>((1+BJ$13)*(1+Inflation!BT16))-1</f>
        <v>3.8240000000000052E-2</v>
      </c>
      <c r="BK16" s="97">
        <f>((1+BK$13)*(1+Inflation!BU16))-1</f>
        <v>3.8240000000000052E-2</v>
      </c>
      <c r="BL16" s="97">
        <f>((1+BL$13)*(1+Inflation!BV16))-1</f>
        <v>3.8240000000000052E-2</v>
      </c>
      <c r="BM16" s="97">
        <f>((1+BM$13)*(1+Inflation!BW16))-1</f>
        <v>3.8240000000000052E-2</v>
      </c>
      <c r="BN16" s="97">
        <f>((1+BN$13)*(1+Inflation!BX16))-1</f>
        <v>3.8240000000000052E-2</v>
      </c>
      <c r="BO16" s="97">
        <f>((1+BO$13)*(1+Inflation!BY16))-1</f>
        <v>3.8240000000000052E-2</v>
      </c>
      <c r="BP16" s="97">
        <f>((1+BP$13)*(1+Inflation!BZ16))-1</f>
        <v>3.8240000000000052E-2</v>
      </c>
      <c r="BQ16" s="97">
        <f>((1+BQ$13)*(1+Inflation!CA16))-1</f>
        <v>3.8240000000000052E-2</v>
      </c>
      <c r="BR16" s="97">
        <f>((1+BR$13)*(1+Inflation!CB16))-1</f>
        <v>3.8240000000000052E-2</v>
      </c>
      <c r="BS16" s="97">
        <f>((1+BS$13)*(1+Inflation!CC16))-1</f>
        <v>3.8240000000000052E-2</v>
      </c>
      <c r="BT16" s="97">
        <f>((1+BT$13)*(1+Inflation!CD16))-1</f>
        <v>3.8240000000000052E-2</v>
      </c>
      <c r="BU16" s="97">
        <f>((1+BU$13)*(1+Inflation!CE16))-1</f>
        <v>3.8240000000000052E-2</v>
      </c>
      <c r="BV16" s="97">
        <f>((1+BV$13)*(1+Inflation!CF16))-1</f>
        <v>3.8240000000000052E-2</v>
      </c>
      <c r="BW16" s="97">
        <f>((1+BW$13)*(1+Inflation!CG16))-1</f>
        <v>3.8240000000000052E-2</v>
      </c>
      <c r="BX16" s="97">
        <f>((1+BX$13)*(1+Inflation!CH16))-1</f>
        <v>3.8240000000000052E-2</v>
      </c>
      <c r="BY16" s="97">
        <f>((1+BY$13)*(1+Inflation!CI16))-1</f>
        <v>3.8240000000000052E-2</v>
      </c>
      <c r="BZ16" s="97">
        <f>((1+BZ$13)*(1+Inflation!CJ16))-1</f>
        <v>3.8240000000000052E-2</v>
      </c>
      <c r="CA16" s="97">
        <f>((1+CA$13)*(1+Inflation!CK16))-1</f>
        <v>3.3199999999999896E-2</v>
      </c>
      <c r="CB16" s="97">
        <f>((1+CB$13)*(1+Inflation!CL16))-1</f>
        <v>3.3199999999999896E-2</v>
      </c>
      <c r="CC16" s="97">
        <f>((1+CC$13)*(1+Inflation!CM16))-1</f>
        <v>3.3199999999999896E-2</v>
      </c>
      <c r="CD16" s="97">
        <f>((1+CD$13)*(1+Inflation!CN16))-1</f>
        <v>3.3199999999999896E-2</v>
      </c>
    </row>
    <row r="17" spans="1:82" ht="15.75" customHeight="1" x14ac:dyDescent="0.35">
      <c r="A17" s="82" t="s">
        <v>60</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row>
    <row r="18" spans="1:82" ht="15.75" customHeight="1" x14ac:dyDescent="0.35">
      <c r="A18" s="44" t="s">
        <v>92</v>
      </c>
      <c r="B18" s="97">
        <f>((1+B$13)*(1+Inflation!L19))-1</f>
        <v>4.3800269433031058E-2</v>
      </c>
      <c r="C18" s="97">
        <f>((1+C$13)*(1+Inflation!M19))-1</f>
        <v>5.8804999999999774E-2</v>
      </c>
      <c r="D18" s="97">
        <f>((1+D$13)*(1+Inflation!N19))-1</f>
        <v>7.6400000000000023E-2</v>
      </c>
      <c r="E18" s="97">
        <f>((1+E$13)*(1+Inflation!O19))-1</f>
        <v>6.190999999999991E-2</v>
      </c>
      <c r="F18" s="97">
        <f>((1+F$13)*(1+Inflation!P19))-1</f>
        <v>5.6734999999999758E-2</v>
      </c>
      <c r="G18" s="97">
        <f>((1+G$13)*(1+Inflation!Q19))-1</f>
        <v>5.5699999999999861E-2</v>
      </c>
      <c r="H18" s="97">
        <f>((1+H$13)*(1+Inflation!R19))-1</f>
        <v>5.5699999999999861E-2</v>
      </c>
      <c r="I18" s="97">
        <f>((1+I$13)*(1+Inflation!S19))-1</f>
        <v>5.5699999999999861E-2</v>
      </c>
      <c r="J18" s="97">
        <f>((1+J$13)*(1+Inflation!T19))-1</f>
        <v>5.5699999999999861E-2</v>
      </c>
      <c r="K18" s="97">
        <f>((1+K$13)*(1+Inflation!U19))-1</f>
        <v>5.5699999999999861E-2</v>
      </c>
      <c r="L18" s="97">
        <f>((1+L$13)*(1+Inflation!V19))-1</f>
        <v>5.5699999999999861E-2</v>
      </c>
      <c r="M18" s="97">
        <f>((1+M$13)*(1+Inflation!W19))-1</f>
        <v>5.5699999999999861E-2</v>
      </c>
      <c r="N18" s="97">
        <f>((1+N$13)*(1+Inflation!X19))-1</f>
        <v>5.5699999999999861E-2</v>
      </c>
      <c r="O18" s="97">
        <f>((1+O$13)*(1+Inflation!Y19))-1</f>
        <v>5.5699999999999861E-2</v>
      </c>
      <c r="P18" s="97">
        <f>((1+P$13)*(1+Inflation!Z19))-1</f>
        <v>5.5699999999999861E-2</v>
      </c>
      <c r="Q18" s="97">
        <f>((1+Q$13)*(1+Inflation!AA19))-1</f>
        <v>5.5699999999999861E-2</v>
      </c>
      <c r="R18" s="97">
        <f>((1+R$13)*(1+Inflation!AB19))-1</f>
        <v>5.5699999999999861E-2</v>
      </c>
      <c r="S18" s="97">
        <f>((1+S$13)*(1+Inflation!AC19))-1</f>
        <v>5.5699999999999861E-2</v>
      </c>
      <c r="T18" s="97">
        <f>((1+T$13)*(1+Inflation!AD19))-1</f>
        <v>5.5699999999999861E-2</v>
      </c>
      <c r="U18" s="97">
        <f>((1+U$13)*(1+Inflation!AE19))-1</f>
        <v>5.5699999999999861E-2</v>
      </c>
      <c r="V18" s="97">
        <f>((1+V$13)*(1+Inflation!AF19))-1</f>
        <v>5.5699999999999861E-2</v>
      </c>
      <c r="W18" s="97">
        <f>((1+W$13)*(1+Inflation!AG19))-1</f>
        <v>5.5699999999999861E-2</v>
      </c>
      <c r="X18" s="97">
        <f>((1+X$13)*(1+Inflation!AH19))-1</f>
        <v>5.5699999999999861E-2</v>
      </c>
      <c r="Y18" s="97">
        <f>((1+Y$13)*(1+Inflation!AI19))-1</f>
        <v>5.5699999999999861E-2</v>
      </c>
      <c r="Z18" s="97">
        <f>((1+Z$13)*(1+Inflation!AJ19))-1</f>
        <v>5.5699999999999861E-2</v>
      </c>
      <c r="AA18" s="97">
        <f>((1+AA$13)*(1+Inflation!AK19))-1</f>
        <v>5.5699999999999861E-2</v>
      </c>
      <c r="AB18" s="97">
        <f>((1+AB$13)*(1+Inflation!AL19))-1</f>
        <v>5.5699999999999861E-2</v>
      </c>
      <c r="AC18" s="97">
        <f>((1+AC$13)*(1+Inflation!AM19))-1</f>
        <v>5.5699999999999861E-2</v>
      </c>
      <c r="AD18" s="97">
        <f>((1+AD$13)*(1+Inflation!AN19))-1</f>
        <v>5.5699999999999861E-2</v>
      </c>
      <c r="AE18" s="97">
        <f>((1+AE$13)*(1+Inflation!AO19))-1</f>
        <v>5.5699999999999861E-2</v>
      </c>
      <c r="AF18" s="97">
        <f>((1+AF$13)*(1+Inflation!AP19))-1</f>
        <v>5.5699999999999861E-2</v>
      </c>
      <c r="AG18" s="97">
        <f>((1+AG$13)*(1+Inflation!AQ19))-1</f>
        <v>5.5699999999999861E-2</v>
      </c>
      <c r="AH18" s="97">
        <f>((1+AH$13)*(1+Inflation!AR19))-1</f>
        <v>5.0599999999999978E-2</v>
      </c>
      <c r="AI18" s="97">
        <f>((1+AI$13)*(1+Inflation!AS19))-1</f>
        <v>5.0599999999999978E-2</v>
      </c>
      <c r="AJ18" s="97">
        <f>((1+AJ$13)*(1+Inflation!AT19))-1</f>
        <v>5.0599999999999978E-2</v>
      </c>
      <c r="AK18" s="97">
        <f>((1+AK$13)*(1+Inflation!AU19))-1</f>
        <v>5.0599999999999978E-2</v>
      </c>
      <c r="AL18" s="97">
        <f>((1+AL$13)*(1+Inflation!AV19))-1</f>
        <v>5.0599999999999978E-2</v>
      </c>
      <c r="AM18" s="97">
        <f>((1+AM$13)*(1+Inflation!AW19))-1</f>
        <v>5.0599999999999978E-2</v>
      </c>
      <c r="AN18" s="97">
        <f>((1+AN$13)*(1+Inflation!AX19))-1</f>
        <v>5.0599999999999978E-2</v>
      </c>
      <c r="AO18" s="97">
        <f>((1+AO$13)*(1+Inflation!AY19))-1</f>
        <v>5.0599999999999978E-2</v>
      </c>
      <c r="AP18" s="97">
        <f>((1+AP$13)*(1+Inflation!AZ19))-1</f>
        <v>5.0599999999999978E-2</v>
      </c>
      <c r="AQ18" s="97">
        <f>((1+AQ$13)*(1+Inflation!BA19))-1</f>
        <v>5.0599999999999978E-2</v>
      </c>
      <c r="AR18" s="97">
        <f>((1+AR$13)*(1+Inflation!BB19))-1</f>
        <v>5.0599999999999978E-2</v>
      </c>
      <c r="AS18" s="97">
        <f>((1+AS$13)*(1+Inflation!BC19))-1</f>
        <v>5.0599999999999978E-2</v>
      </c>
      <c r="AT18" s="97">
        <f>((1+AT$13)*(1+Inflation!BD19))-1</f>
        <v>5.0599999999999978E-2</v>
      </c>
      <c r="AU18" s="97">
        <f>((1+AU$13)*(1+Inflation!BE19))-1</f>
        <v>5.0599999999999978E-2</v>
      </c>
      <c r="AV18" s="97">
        <f>((1+AV$13)*(1+Inflation!BF19))-1</f>
        <v>5.0599999999999978E-2</v>
      </c>
      <c r="AW18" s="97">
        <f>((1+AW$13)*(1+Inflation!BG19))-1</f>
        <v>5.0599999999999978E-2</v>
      </c>
      <c r="AX18" s="97">
        <f>((1+AX$13)*(1+Inflation!BH19))-1</f>
        <v>5.0599999999999978E-2</v>
      </c>
      <c r="AY18" s="97">
        <f>((1+AY$13)*(1+Inflation!BI19))-1</f>
        <v>5.0599999999999978E-2</v>
      </c>
      <c r="AZ18" s="97">
        <f>((1+AZ$13)*(1+Inflation!BJ19))-1</f>
        <v>5.0599999999999978E-2</v>
      </c>
      <c r="BA18" s="97">
        <f>((1+BA$13)*(1+Inflation!BK19))-1</f>
        <v>5.0599999999999978E-2</v>
      </c>
      <c r="BB18" s="97">
        <f>((1+BB$13)*(1+Inflation!BL19))-1</f>
        <v>5.0599999999999978E-2</v>
      </c>
      <c r="BC18" s="97">
        <f>((1+BC$13)*(1+Inflation!BM19))-1</f>
        <v>5.0599999999999978E-2</v>
      </c>
      <c r="BD18" s="97">
        <f>((1+BD$13)*(1+Inflation!BN19))-1</f>
        <v>5.0599999999999978E-2</v>
      </c>
      <c r="BE18" s="97">
        <f>((1+BE$13)*(1+Inflation!BO19))-1</f>
        <v>5.0599999999999978E-2</v>
      </c>
      <c r="BF18" s="97">
        <f>((1+BF$13)*(1+Inflation!BP19))-1</f>
        <v>5.0599999999999978E-2</v>
      </c>
      <c r="BG18" s="97">
        <f>((1+BG$13)*(1+Inflation!BQ19))-1</f>
        <v>5.0599999999999978E-2</v>
      </c>
      <c r="BH18" s="97">
        <f>((1+BH$13)*(1+Inflation!BR19))-1</f>
        <v>5.0599999999999978E-2</v>
      </c>
      <c r="BI18" s="97">
        <f>((1+BI$13)*(1+Inflation!BS19))-1</f>
        <v>5.0599999999999978E-2</v>
      </c>
      <c r="BJ18" s="97">
        <f>((1+BJ$13)*(1+Inflation!BT19))-1</f>
        <v>5.0599999999999978E-2</v>
      </c>
      <c r="BK18" s="97">
        <f>((1+BK$13)*(1+Inflation!BU19))-1</f>
        <v>5.0599999999999978E-2</v>
      </c>
      <c r="BL18" s="97">
        <f>((1+BL$13)*(1+Inflation!BV19))-1</f>
        <v>5.0599999999999978E-2</v>
      </c>
      <c r="BM18" s="97">
        <f>((1+BM$13)*(1+Inflation!BW19))-1</f>
        <v>5.0599999999999978E-2</v>
      </c>
      <c r="BN18" s="97">
        <f>((1+BN$13)*(1+Inflation!BX19))-1</f>
        <v>5.0599999999999978E-2</v>
      </c>
      <c r="BO18" s="97">
        <f>((1+BO$13)*(1+Inflation!BY19))-1</f>
        <v>5.0599999999999978E-2</v>
      </c>
      <c r="BP18" s="97">
        <f>((1+BP$13)*(1+Inflation!BZ19))-1</f>
        <v>5.0599999999999978E-2</v>
      </c>
      <c r="BQ18" s="97">
        <f>((1+BQ$13)*(1+Inflation!CA19))-1</f>
        <v>5.0599999999999978E-2</v>
      </c>
      <c r="BR18" s="97">
        <f>((1+BR$13)*(1+Inflation!CB19))-1</f>
        <v>5.0599999999999978E-2</v>
      </c>
      <c r="BS18" s="97">
        <f>((1+BS$13)*(1+Inflation!CC19))-1</f>
        <v>5.0599999999999978E-2</v>
      </c>
      <c r="BT18" s="97">
        <f>((1+BT$13)*(1+Inflation!CD19))-1</f>
        <v>5.0599999999999978E-2</v>
      </c>
      <c r="BU18" s="97">
        <f>((1+BU$13)*(1+Inflation!CE19))-1</f>
        <v>5.0599999999999978E-2</v>
      </c>
      <c r="BV18" s="97">
        <f>((1+BV$13)*(1+Inflation!CF19))-1</f>
        <v>5.0599999999999978E-2</v>
      </c>
      <c r="BW18" s="97">
        <f>((1+BW$13)*(1+Inflation!CG19))-1</f>
        <v>5.0599999999999978E-2</v>
      </c>
      <c r="BX18" s="97">
        <f>((1+BX$13)*(1+Inflation!CH19))-1</f>
        <v>5.0599999999999978E-2</v>
      </c>
      <c r="BY18" s="97">
        <f>((1+BY$13)*(1+Inflation!CI19))-1</f>
        <v>5.0599999999999978E-2</v>
      </c>
      <c r="BZ18" s="97">
        <f>((1+BZ$13)*(1+Inflation!CJ19))-1</f>
        <v>5.0599999999999978E-2</v>
      </c>
      <c r="CA18" s="97">
        <f>((1+CA$13)*(1+Inflation!CK19))-1</f>
        <v>4.5499999999999874E-2</v>
      </c>
      <c r="CB18" s="97">
        <f>((1+CB$13)*(1+Inflation!CL19))-1</f>
        <v>4.5499999999999874E-2</v>
      </c>
      <c r="CC18" s="97">
        <f>((1+CC$13)*(1+Inflation!CM19))-1</f>
        <v>4.5499999999999874E-2</v>
      </c>
      <c r="CD18" s="97">
        <f>((1+CD$13)*(1+Inflation!CN19))-1</f>
        <v>4.5499999999999874E-2</v>
      </c>
    </row>
    <row r="19" spans="1:82" ht="15.75" customHeight="1" x14ac:dyDescent="0.35">
      <c r="A19" s="92" t="s">
        <v>93</v>
      </c>
      <c r="B19" s="99">
        <f>((1+B$13)*(1+Inflation!L20))-1</f>
        <v>5.0559642754501422E-2</v>
      </c>
      <c r="C19" s="99">
        <f>((1+C$13)*(1+Inflation!M20))-1</f>
        <v>7.2259999999999991E-2</v>
      </c>
      <c r="D19" s="99">
        <f>((1+D$13)*(1+Inflation!N20))-1</f>
        <v>8.6749999999999883E-2</v>
      </c>
      <c r="E19" s="99">
        <f>((1+E$13)*(1+Inflation!O20))-1</f>
        <v>7.0189999999999975E-2</v>
      </c>
      <c r="F19" s="99">
        <f>((1+F$13)*(1+Inflation!P20))-1</f>
        <v>6.3979999999999926E-2</v>
      </c>
      <c r="G19" s="99">
        <f>((1+G$13)*(1+Inflation!Q20))-1</f>
        <v>6.3979999999999926E-2</v>
      </c>
      <c r="H19" s="99">
        <f>((1+H$13)*(1+Inflation!R20))-1</f>
        <v>6.5014999999999823E-2</v>
      </c>
      <c r="I19" s="99">
        <f>((1+I$13)*(1+Inflation!S20))-1</f>
        <v>6.5014999999999823E-2</v>
      </c>
      <c r="J19" s="99">
        <f>((1+J$13)*(1+Inflation!T20))-1</f>
        <v>6.5014999999999823E-2</v>
      </c>
      <c r="K19" s="99">
        <f>((1+K$13)*(1+Inflation!U20))-1</f>
        <v>6.5014999999999823E-2</v>
      </c>
      <c r="L19" s="99">
        <f>((1+L$13)*(1+Inflation!V20))-1</f>
        <v>6.5014999999999823E-2</v>
      </c>
      <c r="M19" s="99">
        <f>((1+M$13)*(1+Inflation!W20))-1</f>
        <v>6.5014999999999823E-2</v>
      </c>
      <c r="N19" s="99">
        <f>((1+N$13)*(1+Inflation!X20))-1</f>
        <v>6.5014999999999823E-2</v>
      </c>
      <c r="O19" s="99">
        <f>((1+O$13)*(1+Inflation!Y20))-1</f>
        <v>6.5014999999999823E-2</v>
      </c>
      <c r="P19" s="99">
        <f>((1+P$13)*(1+Inflation!Z20))-1</f>
        <v>6.5014999999999823E-2</v>
      </c>
      <c r="Q19" s="99">
        <f>((1+Q$13)*(1+Inflation!AA20))-1</f>
        <v>6.5014999999999823E-2</v>
      </c>
      <c r="R19" s="99">
        <f>((1+R$13)*(1+Inflation!AB20))-1</f>
        <v>6.5014999999999823E-2</v>
      </c>
      <c r="S19" s="99">
        <f>((1+S$13)*(1+Inflation!AC20))-1</f>
        <v>6.5014999999999823E-2</v>
      </c>
      <c r="T19" s="99">
        <f>((1+T$13)*(1+Inflation!AD20))-1</f>
        <v>6.5014999999999823E-2</v>
      </c>
      <c r="U19" s="99">
        <f>((1+U$13)*(1+Inflation!AE20))-1</f>
        <v>6.5014999999999823E-2</v>
      </c>
      <c r="V19" s="99">
        <f>((1+V$13)*(1+Inflation!AF20))-1</f>
        <v>6.5014999999999823E-2</v>
      </c>
      <c r="W19" s="99">
        <f>((1+W$13)*(1+Inflation!AG20))-1</f>
        <v>6.5014999999999823E-2</v>
      </c>
      <c r="X19" s="99">
        <f>((1+X$13)*(1+Inflation!AH20))-1</f>
        <v>6.5014999999999823E-2</v>
      </c>
      <c r="Y19" s="99">
        <f>((1+Y$13)*(1+Inflation!AI20))-1</f>
        <v>6.5014999999999823E-2</v>
      </c>
      <c r="Z19" s="99">
        <f>((1+Z$13)*(1+Inflation!AJ20))-1</f>
        <v>6.5014999999999823E-2</v>
      </c>
      <c r="AA19" s="99">
        <f>((1+AA$13)*(1+Inflation!AK20))-1</f>
        <v>6.5014999999999823E-2</v>
      </c>
      <c r="AB19" s="99">
        <f>((1+AB$13)*(1+Inflation!AL20))-1</f>
        <v>6.5014999999999823E-2</v>
      </c>
      <c r="AC19" s="99">
        <f>((1+AC$13)*(1+Inflation!AM20))-1</f>
        <v>6.5014999999999823E-2</v>
      </c>
      <c r="AD19" s="99">
        <f>((1+AD$13)*(1+Inflation!AN20))-1</f>
        <v>6.5014999999999823E-2</v>
      </c>
      <c r="AE19" s="99">
        <f>((1+AE$13)*(1+Inflation!AO20))-1</f>
        <v>6.5014999999999823E-2</v>
      </c>
      <c r="AF19" s="99">
        <f>((1+AF$13)*(1+Inflation!AP20))-1</f>
        <v>6.5014999999999823E-2</v>
      </c>
      <c r="AG19" s="99">
        <f>((1+AG$13)*(1+Inflation!AQ20))-1</f>
        <v>6.5014999999999823E-2</v>
      </c>
      <c r="AH19" s="99">
        <f>((1+AH$13)*(1+Inflation!AR20))-1</f>
        <v>5.9869999999999868E-2</v>
      </c>
      <c r="AI19" s="99">
        <f>((1+AI$13)*(1+Inflation!AS20))-1</f>
        <v>5.9869999999999868E-2</v>
      </c>
      <c r="AJ19" s="99">
        <f>((1+AJ$13)*(1+Inflation!AT20))-1</f>
        <v>5.9869999999999868E-2</v>
      </c>
      <c r="AK19" s="99">
        <f>((1+AK$13)*(1+Inflation!AU20))-1</f>
        <v>5.9869999999999868E-2</v>
      </c>
      <c r="AL19" s="99">
        <f>((1+AL$13)*(1+Inflation!AV20))-1</f>
        <v>5.9869999999999868E-2</v>
      </c>
      <c r="AM19" s="99">
        <f>((1+AM$13)*(1+Inflation!AW20))-1</f>
        <v>5.9869999999999868E-2</v>
      </c>
      <c r="AN19" s="99">
        <f>((1+AN$13)*(1+Inflation!AX20))-1</f>
        <v>5.9869999999999868E-2</v>
      </c>
      <c r="AO19" s="99">
        <f>((1+AO$13)*(1+Inflation!AY20))-1</f>
        <v>5.9869999999999868E-2</v>
      </c>
      <c r="AP19" s="99">
        <f>((1+AP$13)*(1+Inflation!AZ20))-1</f>
        <v>5.9869999999999868E-2</v>
      </c>
      <c r="AQ19" s="99">
        <f>((1+AQ$13)*(1+Inflation!BA20))-1</f>
        <v>5.9869999999999868E-2</v>
      </c>
      <c r="AR19" s="99">
        <f>((1+AR$13)*(1+Inflation!BB20))-1</f>
        <v>5.9869999999999868E-2</v>
      </c>
      <c r="AS19" s="99">
        <f>((1+AS$13)*(1+Inflation!BC20))-1</f>
        <v>5.9869999999999868E-2</v>
      </c>
      <c r="AT19" s="99">
        <f>((1+AT$13)*(1+Inflation!BD20))-1</f>
        <v>5.9869999999999868E-2</v>
      </c>
      <c r="AU19" s="99">
        <f>((1+AU$13)*(1+Inflation!BE20))-1</f>
        <v>5.9869999999999868E-2</v>
      </c>
      <c r="AV19" s="99">
        <f>((1+AV$13)*(1+Inflation!BF20))-1</f>
        <v>5.9869999999999868E-2</v>
      </c>
      <c r="AW19" s="99">
        <f>((1+AW$13)*(1+Inflation!BG20))-1</f>
        <v>5.9869999999999868E-2</v>
      </c>
      <c r="AX19" s="99">
        <f>((1+AX$13)*(1+Inflation!BH20))-1</f>
        <v>5.9869999999999868E-2</v>
      </c>
      <c r="AY19" s="99">
        <f>((1+AY$13)*(1+Inflation!BI20))-1</f>
        <v>5.9869999999999868E-2</v>
      </c>
      <c r="AZ19" s="99">
        <f>((1+AZ$13)*(1+Inflation!BJ20))-1</f>
        <v>5.9869999999999868E-2</v>
      </c>
      <c r="BA19" s="99">
        <f>((1+BA$13)*(1+Inflation!BK20))-1</f>
        <v>5.9869999999999868E-2</v>
      </c>
      <c r="BB19" s="99">
        <f>((1+BB$13)*(1+Inflation!BL20))-1</f>
        <v>5.9869999999999868E-2</v>
      </c>
      <c r="BC19" s="99">
        <f>((1+BC$13)*(1+Inflation!BM20))-1</f>
        <v>5.9869999999999868E-2</v>
      </c>
      <c r="BD19" s="99">
        <f>((1+BD$13)*(1+Inflation!BN20))-1</f>
        <v>5.9869999999999868E-2</v>
      </c>
      <c r="BE19" s="99">
        <f>((1+BE$13)*(1+Inflation!BO20))-1</f>
        <v>5.9869999999999868E-2</v>
      </c>
      <c r="BF19" s="99">
        <f>((1+BF$13)*(1+Inflation!BP20))-1</f>
        <v>5.9869999999999868E-2</v>
      </c>
      <c r="BG19" s="99">
        <f>((1+BG$13)*(1+Inflation!BQ20))-1</f>
        <v>5.9869999999999868E-2</v>
      </c>
      <c r="BH19" s="99">
        <f>((1+BH$13)*(1+Inflation!BR20))-1</f>
        <v>5.9869999999999868E-2</v>
      </c>
      <c r="BI19" s="99">
        <f>((1+BI$13)*(1+Inflation!BS20))-1</f>
        <v>5.9869999999999868E-2</v>
      </c>
      <c r="BJ19" s="99">
        <f>((1+BJ$13)*(1+Inflation!BT20))-1</f>
        <v>5.9869999999999868E-2</v>
      </c>
      <c r="BK19" s="99">
        <f>((1+BK$13)*(1+Inflation!BU20))-1</f>
        <v>5.9869999999999868E-2</v>
      </c>
      <c r="BL19" s="99">
        <f>((1+BL$13)*(1+Inflation!BV20))-1</f>
        <v>5.9869999999999868E-2</v>
      </c>
      <c r="BM19" s="99">
        <f>((1+BM$13)*(1+Inflation!BW20))-1</f>
        <v>5.9869999999999868E-2</v>
      </c>
      <c r="BN19" s="99">
        <f>((1+BN$13)*(1+Inflation!BX20))-1</f>
        <v>5.9869999999999868E-2</v>
      </c>
      <c r="BO19" s="99">
        <f>((1+BO$13)*(1+Inflation!BY20))-1</f>
        <v>5.9869999999999868E-2</v>
      </c>
      <c r="BP19" s="99">
        <f>((1+BP$13)*(1+Inflation!BZ20))-1</f>
        <v>5.9869999999999868E-2</v>
      </c>
      <c r="BQ19" s="99">
        <f>((1+BQ$13)*(1+Inflation!CA20))-1</f>
        <v>5.9869999999999868E-2</v>
      </c>
      <c r="BR19" s="99">
        <f>((1+BR$13)*(1+Inflation!CB20))-1</f>
        <v>5.9869999999999868E-2</v>
      </c>
      <c r="BS19" s="99">
        <f>((1+BS$13)*(1+Inflation!CC20))-1</f>
        <v>5.9869999999999868E-2</v>
      </c>
      <c r="BT19" s="99">
        <f>((1+BT$13)*(1+Inflation!CD20))-1</f>
        <v>5.9869999999999868E-2</v>
      </c>
      <c r="BU19" s="99">
        <f>((1+BU$13)*(1+Inflation!CE20))-1</f>
        <v>5.9869999999999868E-2</v>
      </c>
      <c r="BV19" s="99">
        <f>((1+BV$13)*(1+Inflation!CF20))-1</f>
        <v>5.9869999999999868E-2</v>
      </c>
      <c r="BW19" s="99">
        <f>((1+BW$13)*(1+Inflation!CG20))-1</f>
        <v>5.9869999999999868E-2</v>
      </c>
      <c r="BX19" s="99">
        <f>((1+BX$13)*(1+Inflation!CH20))-1</f>
        <v>5.9869999999999868E-2</v>
      </c>
      <c r="BY19" s="99">
        <f>((1+BY$13)*(1+Inflation!CI20))-1</f>
        <v>5.9869999999999868E-2</v>
      </c>
      <c r="BZ19" s="99">
        <f>((1+BZ$13)*(1+Inflation!CJ20))-1</f>
        <v>5.9869999999999868E-2</v>
      </c>
      <c r="CA19" s="99">
        <f>((1+CA$13)*(1+Inflation!CK20))-1</f>
        <v>5.4724999999999913E-2</v>
      </c>
      <c r="CB19" s="99">
        <f>((1+CB$13)*(1+Inflation!CL20))-1</f>
        <v>5.4724999999999913E-2</v>
      </c>
      <c r="CC19" s="99">
        <f>((1+CC$13)*(1+Inflation!CM20))-1</f>
        <v>5.4724999999999913E-2</v>
      </c>
      <c r="CD19" s="99">
        <f>((1+CD$13)*(1+Inflation!CN20))-1</f>
        <v>5.4724999999999913E-2</v>
      </c>
    </row>
    <row r="21" spans="1:82" s="9" customFormat="1" ht="14.5" x14ac:dyDescent="0.35">
      <c r="A21" s="100" t="s">
        <v>95</v>
      </c>
      <c r="B21" s="36">
        <v>2020</v>
      </c>
      <c r="C21" s="36">
        <v>2021</v>
      </c>
      <c r="D21" s="36">
        <v>2022</v>
      </c>
      <c r="E21" s="36">
        <v>2023</v>
      </c>
      <c r="F21" s="36">
        <v>2024</v>
      </c>
      <c r="G21" s="36">
        <v>2025</v>
      </c>
      <c r="H21" s="36">
        <v>2026</v>
      </c>
      <c r="I21" s="36">
        <v>2027</v>
      </c>
      <c r="J21" s="36">
        <v>2028</v>
      </c>
      <c r="K21" s="36">
        <v>2029</v>
      </c>
      <c r="L21" s="36">
        <v>2030</v>
      </c>
      <c r="M21" s="36">
        <v>2031</v>
      </c>
      <c r="N21" s="36">
        <v>2032</v>
      </c>
      <c r="O21" s="36">
        <v>2033</v>
      </c>
      <c r="P21" s="36">
        <v>2034</v>
      </c>
      <c r="Q21" s="36">
        <v>2035</v>
      </c>
      <c r="R21" s="36">
        <v>2036</v>
      </c>
      <c r="S21" s="36">
        <v>2037</v>
      </c>
      <c r="T21" s="36">
        <v>2038</v>
      </c>
      <c r="U21" s="36">
        <v>2039</v>
      </c>
      <c r="V21" s="36">
        <v>2040</v>
      </c>
      <c r="W21" s="36">
        <v>2041</v>
      </c>
      <c r="X21" s="36">
        <v>2042</v>
      </c>
      <c r="Y21" s="36">
        <v>2043</v>
      </c>
      <c r="Z21" s="36">
        <v>2044</v>
      </c>
      <c r="AA21" s="36">
        <v>2045</v>
      </c>
      <c r="AB21" s="36">
        <v>2046</v>
      </c>
      <c r="AC21" s="36">
        <v>2047</v>
      </c>
      <c r="AD21" s="36">
        <v>2048</v>
      </c>
      <c r="AE21" s="36">
        <v>2049</v>
      </c>
      <c r="AF21" s="36">
        <v>2050</v>
      </c>
      <c r="AG21" s="35">
        <v>2051</v>
      </c>
      <c r="AH21" s="36">
        <v>2052</v>
      </c>
      <c r="AI21" s="36">
        <v>2053</v>
      </c>
      <c r="AJ21" s="36">
        <v>2054</v>
      </c>
      <c r="AK21" s="36">
        <v>2055</v>
      </c>
      <c r="AL21" s="36">
        <v>2056</v>
      </c>
      <c r="AM21" s="36">
        <v>2057</v>
      </c>
      <c r="AN21" s="36">
        <v>2058</v>
      </c>
      <c r="AO21" s="36">
        <v>2059</v>
      </c>
      <c r="AP21" s="36">
        <v>2060</v>
      </c>
      <c r="AQ21" s="36">
        <v>2061</v>
      </c>
      <c r="AR21" s="36">
        <v>2062</v>
      </c>
      <c r="AS21" s="36">
        <v>2063</v>
      </c>
      <c r="AT21" s="36">
        <v>2064</v>
      </c>
      <c r="AU21" s="36">
        <v>2065</v>
      </c>
      <c r="AV21" s="36">
        <v>2066</v>
      </c>
      <c r="AW21" s="36">
        <v>2067</v>
      </c>
      <c r="AX21" s="36">
        <v>2068</v>
      </c>
      <c r="AY21" s="36">
        <v>2069</v>
      </c>
      <c r="AZ21" s="36">
        <v>2070</v>
      </c>
      <c r="BA21" s="36">
        <v>2071</v>
      </c>
      <c r="BB21" s="36">
        <v>2072</v>
      </c>
      <c r="BC21" s="36">
        <v>2073</v>
      </c>
      <c r="BD21" s="36">
        <v>2074</v>
      </c>
      <c r="BE21" s="36">
        <v>2075</v>
      </c>
      <c r="BF21" s="36">
        <v>2076</v>
      </c>
      <c r="BG21" s="36">
        <v>2077</v>
      </c>
      <c r="BH21" s="36">
        <v>2078</v>
      </c>
      <c r="BI21" s="36">
        <v>2079</v>
      </c>
      <c r="BJ21" s="36">
        <v>2080</v>
      </c>
      <c r="BK21" s="36">
        <v>2081</v>
      </c>
      <c r="BL21" s="36">
        <v>2082</v>
      </c>
      <c r="BM21" s="36">
        <v>2083</v>
      </c>
      <c r="BN21" s="36">
        <v>2084</v>
      </c>
      <c r="BO21" s="36">
        <v>2085</v>
      </c>
      <c r="BP21" s="36">
        <v>2086</v>
      </c>
      <c r="BQ21" s="36">
        <v>2087</v>
      </c>
      <c r="BR21" s="36">
        <v>2088</v>
      </c>
      <c r="BS21" s="36">
        <v>2089</v>
      </c>
      <c r="BT21" s="36">
        <v>2090</v>
      </c>
      <c r="BU21" s="36">
        <v>2091</v>
      </c>
      <c r="BV21" s="36">
        <v>2092</v>
      </c>
      <c r="BW21" s="36">
        <v>2093</v>
      </c>
      <c r="BX21" s="36">
        <v>2094</v>
      </c>
      <c r="BY21" s="36">
        <v>2095</v>
      </c>
      <c r="BZ21" s="36">
        <v>2096</v>
      </c>
      <c r="CA21" s="36">
        <v>2097</v>
      </c>
      <c r="CB21" s="36">
        <v>2098</v>
      </c>
      <c r="CC21" s="36">
        <v>2099</v>
      </c>
      <c r="CD21" s="36">
        <v>2100</v>
      </c>
    </row>
    <row r="22" spans="1:82" ht="15.75" customHeight="1" x14ac:dyDescent="0.35">
      <c r="A22" s="44" t="s">
        <v>84</v>
      </c>
      <c r="B22" s="101">
        <f>IF(B21&lt;'Emissions Forecast'!$C$9,0,IF(B21='Emissions Forecast'!$C$9,1,A22*(1+B13)))</f>
        <v>0</v>
      </c>
      <c r="C22" s="101">
        <f>IF(C21&lt;'Emissions Forecast'!$C$9,0,IF(C21='Emissions Forecast'!$C$9,1,B22*(1+C13)))</f>
        <v>0</v>
      </c>
      <c r="D22" s="101">
        <f>IF(D21&lt;'Emissions Forecast'!$C$9,0,IF(D21='Emissions Forecast'!$C$9,1,C22*(1+D13)))</f>
        <v>1</v>
      </c>
      <c r="E22" s="101">
        <f>IF(E21&lt;'Emissions Forecast'!$C$9,0,IF(E21='Emissions Forecast'!$C$9,1,D22*(1+E13)))</f>
        <v>1.0349999999999999</v>
      </c>
      <c r="F22" s="101">
        <f>IF(F21&lt;'Emissions Forecast'!$C$9,0,IF(F21='Emissions Forecast'!$C$9,1,E22*(1+F13)))</f>
        <v>1.0712249999999999</v>
      </c>
      <c r="G22" s="101">
        <f>IF(G21&lt;'Emissions Forecast'!$C$9,0,IF(G21='Emissions Forecast'!$C$9,1,F22*(1+G13)))</f>
        <v>1.1087178749999997</v>
      </c>
      <c r="H22" s="101">
        <f>IF(H21&lt;'Emissions Forecast'!$C$9,0,IF(H21='Emissions Forecast'!$C$9,1,G22*(1+H13)))</f>
        <v>1.1475230006249997</v>
      </c>
      <c r="I22" s="101">
        <f>IF(I21&lt;'Emissions Forecast'!$C$9,0,IF(I21='Emissions Forecast'!$C$9,1,H22*(1+I13)))</f>
        <v>1.1876863056468745</v>
      </c>
      <c r="J22" s="101">
        <f>IF(J21&lt;'Emissions Forecast'!$C$9,0,IF(J21='Emissions Forecast'!$C$9,1,I22*(1+J13)))</f>
        <v>1.229255326344515</v>
      </c>
      <c r="K22" s="101">
        <f>IF(K21&lt;'Emissions Forecast'!$C$9,0,IF(K21='Emissions Forecast'!$C$9,1,J22*(1+K13)))</f>
        <v>1.2722792627665729</v>
      </c>
      <c r="L22" s="101">
        <f>IF(L21&lt;'Emissions Forecast'!$C$9,0,IF(L21='Emissions Forecast'!$C$9,1,K22*(1+L13)))</f>
        <v>1.3168090369634029</v>
      </c>
      <c r="M22" s="101">
        <f>IF(M21&lt;'Emissions Forecast'!$C$9,0,IF(M21='Emissions Forecast'!$C$9,1,L22*(1+M13)))</f>
        <v>1.3628973532571218</v>
      </c>
      <c r="N22" s="101">
        <f>IF(N21&lt;'Emissions Forecast'!$C$9,0,IF(N21='Emissions Forecast'!$C$9,1,M22*(1+N13)))</f>
        <v>1.410598760621121</v>
      </c>
      <c r="O22" s="101">
        <f>IF(O21&lt;'Emissions Forecast'!$C$9,0,IF(O21='Emissions Forecast'!$C$9,1,N22*(1+O13)))</f>
        <v>1.4599697172428601</v>
      </c>
      <c r="P22" s="101">
        <f>IF(P21&lt;'Emissions Forecast'!$C$9,0,IF(P21='Emissions Forecast'!$C$9,1,O22*(1+P13)))</f>
        <v>1.5110686573463601</v>
      </c>
      <c r="Q22" s="101">
        <f>IF(Q21&lt;'Emissions Forecast'!$C$9,0,IF(Q21='Emissions Forecast'!$C$9,1,P22*(1+Q13)))</f>
        <v>1.5639560603534826</v>
      </c>
      <c r="R22" s="101">
        <f>IF(R21&lt;'Emissions Forecast'!$C$9,0,IF(R21='Emissions Forecast'!$C$9,1,Q22*(1+R13)))</f>
        <v>1.6186945224658542</v>
      </c>
      <c r="S22" s="101">
        <f>IF(S21&lt;'Emissions Forecast'!$C$9,0,IF(S21='Emissions Forecast'!$C$9,1,R22*(1+S13)))</f>
        <v>1.6753488307521589</v>
      </c>
      <c r="T22" s="101">
        <f>IF(T21&lt;'Emissions Forecast'!$C$9,0,IF(T21='Emissions Forecast'!$C$9,1,S22*(1+T13)))</f>
        <v>1.7339860398284843</v>
      </c>
      <c r="U22" s="101">
        <f>IF(U21&lt;'Emissions Forecast'!$C$9,0,IF(U21='Emissions Forecast'!$C$9,1,T22*(1+U13)))</f>
        <v>1.7946755512224812</v>
      </c>
      <c r="V22" s="101">
        <f>IF(V21&lt;'Emissions Forecast'!$C$9,0,IF(V21='Emissions Forecast'!$C$9,1,U22*(1+V13)))</f>
        <v>1.8574891955152679</v>
      </c>
      <c r="W22" s="101">
        <f>IF(W21&lt;'Emissions Forecast'!$C$9,0,IF(W21='Emissions Forecast'!$C$9,1,V22*(1+W13)))</f>
        <v>1.9225013173583021</v>
      </c>
      <c r="X22" s="101">
        <f>IF(X21&lt;'Emissions Forecast'!$C$9,0,IF(X21='Emissions Forecast'!$C$9,1,W22*(1+X13)))</f>
        <v>1.9897888634658425</v>
      </c>
      <c r="Y22" s="101">
        <f>IF(Y21&lt;'Emissions Forecast'!$C$9,0,IF(Y21='Emissions Forecast'!$C$9,1,X22*(1+Y13)))</f>
        <v>2.0594314736871469</v>
      </c>
      <c r="Z22" s="101">
        <f>IF(Z21&lt;'Emissions Forecast'!$C$9,0,IF(Z21='Emissions Forecast'!$C$9,1,Y22*(1+Z13)))</f>
        <v>2.1315115752661966</v>
      </c>
      <c r="AA22" s="101">
        <f>IF(AA21&lt;'Emissions Forecast'!$C$9,0,IF(AA21='Emissions Forecast'!$C$9,1,Z22*(1+AA13)))</f>
        <v>2.2061144804005135</v>
      </c>
      <c r="AB22" s="101">
        <f>IF(AB21&lt;'Emissions Forecast'!$C$9,0,IF(AB21='Emissions Forecast'!$C$9,1,AA22*(1+AB13)))</f>
        <v>2.2833284872145314</v>
      </c>
      <c r="AC22" s="101">
        <f>IF(AC21&lt;'Emissions Forecast'!$C$9,0,IF(AC21='Emissions Forecast'!$C$9,1,AB22*(1+AC13)))</f>
        <v>2.3632449842670398</v>
      </c>
      <c r="AD22" s="101">
        <f>IF(AD21&lt;'Emissions Forecast'!$C$9,0,IF(AD21='Emissions Forecast'!$C$9,1,AC22*(1+AD13)))</f>
        <v>2.4459585587163861</v>
      </c>
      <c r="AE22" s="101">
        <f>IF(AE21&lt;'Emissions Forecast'!$C$9,0,IF(AE21='Emissions Forecast'!$C$9,1,AD22*(1+AE13)))</f>
        <v>2.5315671082714593</v>
      </c>
      <c r="AF22" s="101">
        <f>IF(AF21&lt;'Emissions Forecast'!$C$9,0,IF(AF21='Emissions Forecast'!$C$9,1,AE22*(1+AF13)))</f>
        <v>2.6201719570609603</v>
      </c>
      <c r="AG22" s="101">
        <f>IF(AG21&lt;'Emissions Forecast'!$C$9,0,IF(AG21='Emissions Forecast'!$C$9,1,AF22*(1+AG13)))</f>
        <v>2.7118779755580937</v>
      </c>
      <c r="AH22" s="101">
        <f>IF(AH21&lt;'Emissions Forecast'!$C$9,0,IF(AH21='Emissions Forecast'!$C$9,1,AG22*(1+AH13)))</f>
        <v>2.7932343148248364</v>
      </c>
      <c r="AI22" s="101">
        <f>IF(AI21&lt;'Emissions Forecast'!$C$9,0,IF(AI21='Emissions Forecast'!$C$9,1,AH22*(1+AI13)))</f>
        <v>2.8770313442695814</v>
      </c>
      <c r="AJ22" s="101">
        <f>IF(AJ21&lt;'Emissions Forecast'!$C$9,0,IF(AJ21='Emissions Forecast'!$C$9,1,AI22*(1+AJ13)))</f>
        <v>2.9633422845976689</v>
      </c>
      <c r="AK22" s="101">
        <f>IF(AK21&lt;'Emissions Forecast'!$C$9,0,IF(AK21='Emissions Forecast'!$C$9,1,AJ22*(1+AK13)))</f>
        <v>3.0522425531355992</v>
      </c>
      <c r="AL22" s="101">
        <f>IF(AL21&lt;'Emissions Forecast'!$C$9,0,IF(AL21='Emissions Forecast'!$C$9,1,AK22*(1+AL13)))</f>
        <v>3.1438098297296673</v>
      </c>
      <c r="AM22" s="101">
        <f>IF(AM21&lt;'Emissions Forecast'!$C$9,0,IF(AM21='Emissions Forecast'!$C$9,1,AL22*(1+AM13)))</f>
        <v>3.2381241246215575</v>
      </c>
      <c r="AN22" s="101">
        <f>IF(AN21&lt;'Emissions Forecast'!$C$9,0,IF(AN21='Emissions Forecast'!$C$9,1,AM22*(1+AN13)))</f>
        <v>3.3352678483602043</v>
      </c>
      <c r="AO22" s="101">
        <f>IF(AO21&lt;'Emissions Forecast'!$C$9,0,IF(AO21='Emissions Forecast'!$C$9,1,AN22*(1+AO13)))</f>
        <v>3.4353258838110103</v>
      </c>
      <c r="AP22" s="101">
        <f>IF(AP21&lt;'Emissions Forecast'!$C$9,0,IF(AP21='Emissions Forecast'!$C$9,1,AO22*(1+AP13)))</f>
        <v>3.5383856603253405</v>
      </c>
      <c r="AQ22" s="101">
        <f>IF(AQ21&lt;'Emissions Forecast'!$C$9,0,IF(AQ21='Emissions Forecast'!$C$9,1,AP22*(1+AQ13)))</f>
        <v>3.6445372301351009</v>
      </c>
      <c r="AR22" s="101">
        <f>IF(AR21&lt;'Emissions Forecast'!$C$9,0,IF(AR21='Emissions Forecast'!$C$9,1,AQ22*(1+AR13)))</f>
        <v>3.7538733470391539</v>
      </c>
      <c r="AS22" s="101">
        <f>IF(AS21&lt;'Emissions Forecast'!$C$9,0,IF(AS21='Emissions Forecast'!$C$9,1,AR22*(1+AS13)))</f>
        <v>3.8664895474503287</v>
      </c>
      <c r="AT22" s="101">
        <f>IF(AT21&lt;'Emissions Forecast'!$C$9,0,IF(AT21='Emissions Forecast'!$C$9,1,AS22*(1+AT13)))</f>
        <v>3.9824842338738389</v>
      </c>
      <c r="AU22" s="101">
        <f>IF(AU21&lt;'Emissions Forecast'!$C$9,0,IF(AU21='Emissions Forecast'!$C$9,1,AT22*(1+AU13)))</f>
        <v>4.1019587608900538</v>
      </c>
      <c r="AV22" s="101">
        <f>IF(AV21&lt;'Emissions Forecast'!$C$9,0,IF(AV21='Emissions Forecast'!$C$9,1,AU22*(1+AV13)))</f>
        <v>4.2250175237167555</v>
      </c>
      <c r="AW22" s="101">
        <f>IF(AW21&lt;'Emissions Forecast'!$C$9,0,IF(AW21='Emissions Forecast'!$C$9,1,AV22*(1+AW13)))</f>
        <v>4.3517680494282587</v>
      </c>
      <c r="AX22" s="101">
        <f>IF(AX21&lt;'Emissions Forecast'!$C$9,0,IF(AX21='Emissions Forecast'!$C$9,1,AW22*(1+AX13)))</f>
        <v>4.4823210909111069</v>
      </c>
      <c r="AY22" s="101">
        <f>IF(AY21&lt;'Emissions Forecast'!$C$9,0,IF(AY21='Emissions Forecast'!$C$9,1,AX22*(1+AY13)))</f>
        <v>4.6167907236384398</v>
      </c>
      <c r="AZ22" s="101">
        <f>IF(AZ21&lt;'Emissions Forecast'!$C$9,0,IF(AZ21='Emissions Forecast'!$C$9,1,AY22*(1+AZ13)))</f>
        <v>4.7552944453475927</v>
      </c>
      <c r="BA22" s="101">
        <f>IF(BA21&lt;'Emissions Forecast'!$C$9,0,IF(BA21='Emissions Forecast'!$C$9,1,AZ22*(1+BA13)))</f>
        <v>4.8979532787080204</v>
      </c>
      <c r="BB22" s="101">
        <f>IF(BB21&lt;'Emissions Forecast'!$C$9,0,IF(BB21='Emissions Forecast'!$C$9,1,BA22*(1+BB13)))</f>
        <v>5.0448918770692615</v>
      </c>
      <c r="BC22" s="101">
        <f>IF(BC21&lt;'Emissions Forecast'!$C$9,0,IF(BC21='Emissions Forecast'!$C$9,1,BB22*(1+BC13)))</f>
        <v>5.1962386333813395</v>
      </c>
      <c r="BD22" s="101">
        <f>IF(BD21&lt;'Emissions Forecast'!$C$9,0,IF(BD21='Emissions Forecast'!$C$9,1,BC22*(1+BD13)))</f>
        <v>5.3521257923827799</v>
      </c>
      <c r="BE22" s="101">
        <f>IF(BE21&lt;'Emissions Forecast'!$C$9,0,IF(BE21='Emissions Forecast'!$C$9,1,BD22*(1+BE13)))</f>
        <v>5.512689566154263</v>
      </c>
      <c r="BF22" s="101">
        <f>IF(BF21&lt;'Emissions Forecast'!$C$9,0,IF(BF21='Emissions Forecast'!$C$9,1,BE22*(1+BF13)))</f>
        <v>5.6780702531388911</v>
      </c>
      <c r="BG22" s="101">
        <f>IF(BG21&lt;'Emissions Forecast'!$C$9,0,IF(BG21='Emissions Forecast'!$C$9,1,BF22*(1+BG13)))</f>
        <v>5.8484123607330583</v>
      </c>
      <c r="BH22" s="101">
        <f>IF(BH21&lt;'Emissions Forecast'!$C$9,0,IF(BH21='Emissions Forecast'!$C$9,1,BG22*(1+BH13)))</f>
        <v>6.02386473155505</v>
      </c>
      <c r="BI22" s="101">
        <f>IF(BI21&lt;'Emissions Forecast'!$C$9,0,IF(BI21='Emissions Forecast'!$C$9,1,BH22*(1+BI13)))</f>
        <v>6.2045806735017015</v>
      </c>
      <c r="BJ22" s="101">
        <f>IF(BJ21&lt;'Emissions Forecast'!$C$9,0,IF(BJ21='Emissions Forecast'!$C$9,1,BI22*(1+BJ13)))</f>
        <v>6.3907180937067531</v>
      </c>
      <c r="BK22" s="101">
        <f>IF(BK21&lt;'Emissions Forecast'!$C$9,0,IF(BK21='Emissions Forecast'!$C$9,1,BJ22*(1+BK13)))</f>
        <v>6.5824396365179556</v>
      </c>
      <c r="BL22" s="101">
        <f>IF(BL21&lt;'Emissions Forecast'!$C$9,0,IF(BL21='Emissions Forecast'!$C$9,1,BK22*(1+BL13)))</f>
        <v>6.7799128256134944</v>
      </c>
      <c r="BM22" s="101">
        <f>IF(BM21&lt;'Emissions Forecast'!$C$9,0,IF(BM21='Emissions Forecast'!$C$9,1,BL22*(1+BM13)))</f>
        <v>6.9833102103818998</v>
      </c>
      <c r="BN22" s="101">
        <f>IF(BN21&lt;'Emissions Forecast'!$C$9,0,IF(BN21='Emissions Forecast'!$C$9,1,BM22*(1+BN13)))</f>
        <v>7.192809516693357</v>
      </c>
      <c r="BO22" s="101">
        <f>IF(BO21&lt;'Emissions Forecast'!$C$9,0,IF(BO21='Emissions Forecast'!$C$9,1,BN22*(1+BO13)))</f>
        <v>7.408593802194158</v>
      </c>
      <c r="BP22" s="101">
        <f>IF(BP21&lt;'Emissions Forecast'!$C$9,0,IF(BP21='Emissions Forecast'!$C$9,1,BO22*(1+BP13)))</f>
        <v>7.6308516162599833</v>
      </c>
      <c r="BQ22" s="101">
        <f>IF(BQ21&lt;'Emissions Forecast'!$C$9,0,IF(BQ21='Emissions Forecast'!$C$9,1,BP22*(1+BQ13)))</f>
        <v>7.8597771647477828</v>
      </c>
      <c r="BR22" s="101">
        <f>IF(BR21&lt;'Emissions Forecast'!$C$9,0,IF(BR21='Emissions Forecast'!$C$9,1,BQ22*(1+BR13)))</f>
        <v>8.0955704796902168</v>
      </c>
      <c r="BS22" s="101">
        <f>IF(BS21&lt;'Emissions Forecast'!$C$9,0,IF(BS21='Emissions Forecast'!$C$9,1,BR22*(1+BS13)))</f>
        <v>8.3384375940809239</v>
      </c>
      <c r="BT22" s="101">
        <f>IF(BT21&lt;'Emissions Forecast'!$C$9,0,IF(BT21='Emissions Forecast'!$C$9,1,BS22*(1+BT13)))</f>
        <v>8.5885907219033513</v>
      </c>
      <c r="BU22" s="101">
        <f>IF(BU21&lt;'Emissions Forecast'!$C$9,0,IF(BU21='Emissions Forecast'!$C$9,1,BT22*(1+BU13)))</f>
        <v>8.8462484435604516</v>
      </c>
      <c r="BV22" s="101">
        <f>IF(BV21&lt;'Emissions Forecast'!$C$9,0,IF(BV21='Emissions Forecast'!$C$9,1,BU22*(1+BV13)))</f>
        <v>9.1116358968672646</v>
      </c>
      <c r="BW22" s="101">
        <f>IF(BW21&lt;'Emissions Forecast'!$C$9,0,IF(BW21='Emissions Forecast'!$C$9,1,BV22*(1+BW13)))</f>
        <v>9.3849849737732836</v>
      </c>
      <c r="BX22" s="101">
        <f>IF(BX21&lt;'Emissions Forecast'!$C$9,0,IF(BX21='Emissions Forecast'!$C$9,1,BW22*(1+BX13)))</f>
        <v>9.666534522986483</v>
      </c>
      <c r="BY22" s="101">
        <f>IF(BY21&lt;'Emissions Forecast'!$C$9,0,IF(BY21='Emissions Forecast'!$C$9,1,BX22*(1+BY13)))</f>
        <v>9.9565305586760768</v>
      </c>
      <c r="BZ22" s="101">
        <f>IF(BZ21&lt;'Emissions Forecast'!$C$9,0,IF(BZ21='Emissions Forecast'!$C$9,1,BY22*(1+BZ13)))</f>
        <v>10.255226475436359</v>
      </c>
      <c r="CA22" s="101">
        <f>IF(CA21&lt;'Emissions Forecast'!$C$9,0,IF(CA21='Emissions Forecast'!$C$9,1,BZ22*(1+CA13)))</f>
        <v>10.511607137322267</v>
      </c>
      <c r="CB22" s="101">
        <f>IF(CB21&lt;'Emissions Forecast'!$C$9,0,IF(CB21='Emissions Forecast'!$C$9,1,CA22*(1+CB13)))</f>
        <v>10.774397315755323</v>
      </c>
      <c r="CC22" s="101">
        <f>IF(CC21&lt;'Emissions Forecast'!$C$9,0,IF(CC21='Emissions Forecast'!$C$9,1,CB22*(1+CC13)))</f>
        <v>11.043757248649205</v>
      </c>
      <c r="CD22" s="101">
        <f>IF(CD21&lt;'Emissions Forecast'!$C$9,0,IF(CD21='Emissions Forecast'!$C$9,1,CC22*(1+CD13)))</f>
        <v>11.319851179865434</v>
      </c>
    </row>
    <row r="23" spans="1:82" ht="15.75" customHeight="1" x14ac:dyDescent="0.35">
      <c r="A23" s="82" t="s">
        <v>94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row>
    <row r="24" spans="1:82" ht="15.75" customHeight="1" x14ac:dyDescent="0.35">
      <c r="A24" s="44" t="s">
        <v>92</v>
      </c>
      <c r="B24" s="101">
        <f>IF(B21&lt;'Emissions Forecast'!$C$9,0,IF(B21='Emissions Forecast'!$C$9,1,A24*(1+B15)))</f>
        <v>0</v>
      </c>
      <c r="C24" s="101">
        <f>IF(C21&lt;'Emissions Forecast'!$C$9,0,IF(C21='Emissions Forecast'!$C$9,1,B24*(1+C15)))</f>
        <v>0</v>
      </c>
      <c r="D24" s="101">
        <f>IF(D21&lt;'Emissions Forecast'!$C$9,0,IF(D21='Emissions Forecast'!$C$9,1,C24*(1+D15)))</f>
        <v>1</v>
      </c>
      <c r="E24" s="101">
        <f>IF(E21&lt;'Emissions Forecast'!$C$9,0,IF(E21='Emissions Forecast'!$C$9,1,D24*(1+E15)))</f>
        <v>1.0401749999999998</v>
      </c>
      <c r="F24" s="101">
        <f>IF(F21&lt;'Emissions Forecast'!$C$9,0,IF(F21='Emissions Forecast'!$C$9,1,E24*(1+F15)))</f>
        <v>1.0819640306249998</v>
      </c>
      <c r="G24" s="101">
        <f>IF(G21&lt;'Emissions Forecast'!$C$9,0,IF(G21='Emissions Forecast'!$C$9,1,F24*(1+G15)))</f>
        <v>1.125431935555359</v>
      </c>
      <c r="H24" s="101">
        <f>IF(H21&lt;'Emissions Forecast'!$C$9,0,IF(H21='Emissions Forecast'!$C$9,1,G24*(1+H15)))</f>
        <v>1.1706461635662955</v>
      </c>
      <c r="I24" s="101">
        <f>IF(I21&lt;'Emissions Forecast'!$C$9,0,IF(I21='Emissions Forecast'!$C$9,1,H24*(1+I15)))</f>
        <v>1.2176768731875711</v>
      </c>
      <c r="J24" s="101">
        <f>IF(J21&lt;'Emissions Forecast'!$C$9,0,IF(J21='Emissions Forecast'!$C$9,1,I24*(1+J15)))</f>
        <v>1.2665970415678816</v>
      </c>
      <c r="K24" s="101">
        <f>IF(K21&lt;'Emissions Forecast'!$C$9,0,IF(K21='Emissions Forecast'!$C$9,1,J24*(1+K15)))</f>
        <v>1.3174825777128709</v>
      </c>
      <c r="L24" s="101">
        <f>IF(L21&lt;'Emissions Forecast'!$C$9,0,IF(L21='Emissions Forecast'!$C$9,1,K24*(1+L15)))</f>
        <v>1.3704124402724853</v>
      </c>
      <c r="M24" s="101">
        <f>IF(M21&lt;'Emissions Forecast'!$C$9,0,IF(M21='Emissions Forecast'!$C$9,1,L24*(1+M15)))</f>
        <v>1.4254687600604321</v>
      </c>
      <c r="N24" s="101">
        <f>IF(N21&lt;'Emissions Forecast'!$C$9,0,IF(N21='Emissions Forecast'!$C$9,1,M24*(1+N15)))</f>
        <v>1.4827369674958597</v>
      </c>
      <c r="O24" s="101">
        <f>IF(O21&lt;'Emissions Forecast'!$C$9,0,IF(O21='Emissions Forecast'!$C$9,1,N24*(1+O15)))</f>
        <v>1.5423059251650058</v>
      </c>
      <c r="P24" s="101">
        <f>IF(P21&lt;'Emissions Forecast'!$C$9,0,IF(P21='Emissions Forecast'!$C$9,1,O24*(1+P15)))</f>
        <v>1.6042680657085095</v>
      </c>
      <c r="Q24" s="101">
        <f>IF(Q21&lt;'Emissions Forecast'!$C$9,0,IF(Q21='Emissions Forecast'!$C$9,1,P24*(1+Q15)))</f>
        <v>1.6687195352483486</v>
      </c>
      <c r="R24" s="101">
        <f>IF(R21&lt;'Emissions Forecast'!$C$9,0,IF(R21='Emissions Forecast'!$C$9,1,Q24*(1+R15)))</f>
        <v>1.7357603425769508</v>
      </c>
      <c r="S24" s="101">
        <f>IF(S21&lt;'Emissions Forecast'!$C$9,0,IF(S21='Emissions Forecast'!$C$9,1,R24*(1+S15)))</f>
        <v>1.8054945143399794</v>
      </c>
      <c r="T24" s="101">
        <f>IF(T21&lt;'Emissions Forecast'!$C$9,0,IF(T21='Emissions Forecast'!$C$9,1,S24*(1+T15)))</f>
        <v>1.8780302564535878</v>
      </c>
      <c r="U24" s="101">
        <f>IF(U21&lt;'Emissions Forecast'!$C$9,0,IF(U21='Emissions Forecast'!$C$9,1,T24*(1+U15)))</f>
        <v>1.9534801220066105</v>
      </c>
      <c r="V24" s="101">
        <f>IF(V21&lt;'Emissions Forecast'!$C$9,0,IF(V21='Emissions Forecast'!$C$9,1,U24*(1+V15)))</f>
        <v>2.0319611859082256</v>
      </c>
      <c r="W24" s="101">
        <f>IF(W21&lt;'Emissions Forecast'!$C$9,0,IF(W21='Emissions Forecast'!$C$9,1,V24*(1+W15)))</f>
        <v>2.1135952265520883</v>
      </c>
      <c r="X24" s="101">
        <f>IF(X21&lt;'Emissions Forecast'!$C$9,0,IF(X21='Emissions Forecast'!$C$9,1,W24*(1+X15)))</f>
        <v>2.1985089147788179</v>
      </c>
      <c r="Y24" s="101">
        <f>IF(Y21&lt;'Emissions Forecast'!$C$9,0,IF(Y21='Emissions Forecast'!$C$9,1,X24*(1+Y15)))</f>
        <v>2.2868340104300566</v>
      </c>
      <c r="Z24" s="101">
        <f>IF(Z21&lt;'Emissions Forecast'!$C$9,0,IF(Z21='Emissions Forecast'!$C$9,1,Y24*(1+Z15)))</f>
        <v>2.378707566799084</v>
      </c>
      <c r="AA24" s="101">
        <f>IF(AA21&lt;'Emissions Forecast'!$C$9,0,IF(AA21='Emissions Forecast'!$C$9,1,Z24*(1+AA15)))</f>
        <v>2.474272143295237</v>
      </c>
      <c r="AB24" s="101">
        <f>IF(AB21&lt;'Emissions Forecast'!$C$9,0,IF(AB21='Emissions Forecast'!$C$9,1,AA24*(1+AB15)))</f>
        <v>2.573676026652123</v>
      </c>
      <c r="AC24" s="101">
        <f>IF(AC21&lt;'Emissions Forecast'!$C$9,0,IF(AC21='Emissions Forecast'!$C$9,1,AB24*(1+AC15)))</f>
        <v>2.6770734610228715</v>
      </c>
      <c r="AD24" s="101">
        <f>IF(AD21&lt;'Emissions Forecast'!$C$9,0,IF(AD21='Emissions Forecast'!$C$9,1,AC24*(1+AD15)))</f>
        <v>2.784624887319465</v>
      </c>
      <c r="AE24" s="101">
        <f>IF(AE21&lt;'Emissions Forecast'!$C$9,0,IF(AE21='Emissions Forecast'!$C$9,1,AD24*(1+AE15)))</f>
        <v>2.8964971921675242</v>
      </c>
      <c r="AF24" s="101">
        <f>IF(AF21&lt;'Emissions Forecast'!$C$9,0,IF(AF21='Emissions Forecast'!$C$9,1,AE24*(1+AF15)))</f>
        <v>3.0128639668628541</v>
      </c>
      <c r="AG24" s="101">
        <f>IF(AG21&lt;'Emissions Forecast'!$C$9,0,IF(AG21='Emissions Forecast'!$C$9,1,AF24*(1+AG15)))</f>
        <v>3.1339057767315688</v>
      </c>
      <c r="AH24" s="101">
        <f>IF(AH21&lt;'Emissions Forecast'!$C$9,0,IF(AH21='Emissions Forecast'!$C$9,1,AG24*(1+AH15)))</f>
        <v>3.2440625647836834</v>
      </c>
      <c r="AI24" s="101">
        <f>IF(AI21&lt;'Emissions Forecast'!$C$9,0,IF(AI21='Emissions Forecast'!$C$9,1,AH24*(1+AI15)))</f>
        <v>3.3580913639358299</v>
      </c>
      <c r="AJ24" s="101">
        <f>IF(AJ21&lt;'Emissions Forecast'!$C$9,0,IF(AJ21='Emissions Forecast'!$C$9,1,AI24*(1+AJ15)))</f>
        <v>3.4761282753781741</v>
      </c>
      <c r="AK24" s="101">
        <f>IF(AK21&lt;'Emissions Forecast'!$C$9,0,IF(AK21='Emissions Forecast'!$C$9,1,AJ24*(1+AK15)))</f>
        <v>3.5983141842577169</v>
      </c>
      <c r="AL24" s="101">
        <f>IF(AL21&lt;'Emissions Forecast'!$C$9,0,IF(AL21='Emissions Forecast'!$C$9,1,AK24*(1+AL15)))</f>
        <v>3.7247949278343757</v>
      </c>
      <c r="AM24" s="101">
        <f>IF(AM21&lt;'Emissions Forecast'!$C$9,0,IF(AM21='Emissions Forecast'!$C$9,1,AL24*(1+AM15)))</f>
        <v>3.855721469547754</v>
      </c>
      <c r="AN24" s="101">
        <f>IF(AN21&lt;'Emissions Forecast'!$C$9,0,IF(AN21='Emissions Forecast'!$C$9,1,AM24*(1+AN15)))</f>
        <v>3.9912500792023575</v>
      </c>
      <c r="AO24" s="101">
        <f>IF(AO21&lt;'Emissions Forecast'!$C$9,0,IF(AO21='Emissions Forecast'!$C$9,1,AN24*(1+AO15)))</f>
        <v>4.1315425194863202</v>
      </c>
      <c r="AP24" s="101">
        <f>IF(AP21&lt;'Emissions Forecast'!$C$9,0,IF(AP21='Emissions Forecast'!$C$9,1,AO24*(1+AP15)))</f>
        <v>4.2767662390462649</v>
      </c>
      <c r="AQ24" s="101">
        <f>IF(AQ21&lt;'Emissions Forecast'!$C$9,0,IF(AQ21='Emissions Forecast'!$C$9,1,AP24*(1+AQ15)))</f>
        <v>4.4270945723487412</v>
      </c>
      <c r="AR24" s="101">
        <f>IF(AR21&lt;'Emissions Forecast'!$C$9,0,IF(AR21='Emissions Forecast'!$C$9,1,AQ24*(1+AR15)))</f>
        <v>4.5827069465667991</v>
      </c>
      <c r="AS24" s="101">
        <f>IF(AS21&lt;'Emissions Forecast'!$C$9,0,IF(AS21='Emissions Forecast'!$C$9,1,AR24*(1+AS15)))</f>
        <v>4.743789095738622</v>
      </c>
      <c r="AT24" s="101">
        <f>IF(AT21&lt;'Emissions Forecast'!$C$9,0,IF(AT21='Emissions Forecast'!$C$9,1,AS24*(1+AT15)))</f>
        <v>4.9105332824538346</v>
      </c>
      <c r="AU24" s="101">
        <f>IF(AU21&lt;'Emissions Forecast'!$C$9,0,IF(AU21='Emissions Forecast'!$C$9,1,AT24*(1+AU15)))</f>
        <v>5.0831385273320873</v>
      </c>
      <c r="AV24" s="101">
        <f>IF(AV21&lt;'Emissions Forecast'!$C$9,0,IF(AV21='Emissions Forecast'!$C$9,1,AU24*(1+AV15)))</f>
        <v>5.2618108465678102</v>
      </c>
      <c r="AW24" s="101">
        <f>IF(AW21&lt;'Emissions Forecast'!$C$9,0,IF(AW21='Emissions Forecast'!$C$9,1,AV24*(1+AW15)))</f>
        <v>5.4467634978246684</v>
      </c>
      <c r="AX24" s="101">
        <f>IF(AX21&lt;'Emissions Forecast'!$C$9,0,IF(AX21='Emissions Forecast'!$C$9,1,AW24*(1+AX15)))</f>
        <v>5.6382172347732054</v>
      </c>
      <c r="AY24" s="101">
        <f>IF(AY21&lt;'Emissions Forecast'!$C$9,0,IF(AY21='Emissions Forecast'!$C$9,1,AX24*(1+AY15)))</f>
        <v>5.836400570575484</v>
      </c>
      <c r="AZ24" s="101">
        <f>IF(AZ21&lt;'Emissions Forecast'!$C$9,0,IF(AZ21='Emissions Forecast'!$C$9,1,AY24*(1+AZ15)))</f>
        <v>6.0415500506312121</v>
      </c>
      <c r="BA24" s="101">
        <f>IF(BA21&lt;'Emissions Forecast'!$C$9,0,IF(BA21='Emissions Forecast'!$C$9,1,AZ24*(1+BA15)))</f>
        <v>6.253910534910899</v>
      </c>
      <c r="BB24" s="101">
        <f>IF(BB21&lt;'Emissions Forecast'!$C$9,0,IF(BB21='Emissions Forecast'!$C$9,1,BA24*(1+BB15)))</f>
        <v>6.4737354902130173</v>
      </c>
      <c r="BC24" s="101">
        <f>IF(BC21&lt;'Emissions Forecast'!$C$9,0,IF(BC21='Emissions Forecast'!$C$9,1,BB24*(1+BC15)))</f>
        <v>6.7012872926940048</v>
      </c>
      <c r="BD24" s="101">
        <f>IF(BD21&lt;'Emissions Forecast'!$C$9,0,IF(BD21='Emissions Forecast'!$C$9,1,BC24*(1+BD15)))</f>
        <v>6.9368375410321992</v>
      </c>
      <c r="BE24" s="101">
        <f>IF(BE21&lt;'Emissions Forecast'!$C$9,0,IF(BE21='Emissions Forecast'!$C$9,1,BD24*(1+BE15)))</f>
        <v>7.1806673805994814</v>
      </c>
      <c r="BF24" s="101">
        <f>IF(BF21&lt;'Emissions Forecast'!$C$9,0,IF(BF21='Emissions Forecast'!$C$9,1,BE24*(1+BF15)))</f>
        <v>7.4330678390275535</v>
      </c>
      <c r="BG24" s="101">
        <f>IF(BG21&lt;'Emissions Forecast'!$C$9,0,IF(BG21='Emissions Forecast'!$C$9,1,BF24*(1+BG15)))</f>
        <v>7.6943401735693717</v>
      </c>
      <c r="BH24" s="101">
        <f>IF(BH21&lt;'Emissions Forecast'!$C$9,0,IF(BH21='Emissions Forecast'!$C$9,1,BG24*(1+BH15)))</f>
        <v>7.964796230670335</v>
      </c>
      <c r="BI24" s="101">
        <f>IF(BI21&lt;'Emissions Forecast'!$C$9,0,IF(BI21='Emissions Forecast'!$C$9,1,BH24*(1+BI15)))</f>
        <v>8.2447588181783971</v>
      </c>
      <c r="BJ24" s="101">
        <f>IF(BJ21&lt;'Emissions Forecast'!$C$9,0,IF(BJ21='Emissions Forecast'!$C$9,1,BI24*(1+BJ15)))</f>
        <v>8.5345620906373671</v>
      </c>
      <c r="BK24" s="101">
        <f>IF(BK21&lt;'Emissions Forecast'!$C$9,0,IF(BK21='Emissions Forecast'!$C$9,1,BJ24*(1+BK15)))</f>
        <v>8.8345519481232699</v>
      </c>
      <c r="BL24" s="101">
        <f>IF(BL21&lt;'Emissions Forecast'!$C$9,0,IF(BL21='Emissions Forecast'!$C$9,1,BK24*(1+BL15)))</f>
        <v>9.1450864490998036</v>
      </c>
      <c r="BM24" s="101">
        <f>IF(BM21&lt;'Emissions Forecast'!$C$9,0,IF(BM21='Emissions Forecast'!$C$9,1,BL24*(1+BM15)))</f>
        <v>9.466536237785661</v>
      </c>
      <c r="BN24" s="101">
        <f>IF(BN21&lt;'Emissions Forecast'!$C$9,0,IF(BN21='Emissions Forecast'!$C$9,1,BM24*(1+BN15)))</f>
        <v>9.7992849865438263</v>
      </c>
      <c r="BO24" s="101">
        <f>IF(BO21&lt;'Emissions Forecast'!$C$9,0,IF(BO21='Emissions Forecast'!$C$9,1,BN24*(1+BO15)))</f>
        <v>10.143729853820842</v>
      </c>
      <c r="BP24" s="101">
        <f>IF(BP21&lt;'Emissions Forecast'!$C$9,0,IF(BP21='Emissions Forecast'!$C$9,1,BO24*(1+BP15)))</f>
        <v>10.500281958182645</v>
      </c>
      <c r="BQ24" s="101">
        <f>IF(BQ21&lt;'Emissions Forecast'!$C$9,0,IF(BQ21='Emissions Forecast'!$C$9,1,BP24*(1+BQ15)))</f>
        <v>10.869366869012765</v>
      </c>
      <c r="BR24" s="101">
        <f>IF(BR21&lt;'Emissions Forecast'!$C$9,0,IF(BR21='Emissions Forecast'!$C$9,1,BQ24*(1+BR15)))</f>
        <v>11.251425114458565</v>
      </c>
      <c r="BS24" s="101">
        <f>IF(BS21&lt;'Emissions Forecast'!$C$9,0,IF(BS21='Emissions Forecast'!$C$9,1,BR24*(1+BS15)))</f>
        <v>11.646912707231783</v>
      </c>
      <c r="BT24" s="101">
        <f>IF(BT21&lt;'Emissions Forecast'!$C$9,0,IF(BT21='Emissions Forecast'!$C$9,1,BS24*(1+BT15)))</f>
        <v>12.056301688890979</v>
      </c>
      <c r="BU24" s="101">
        <f>IF(BU21&lt;'Emissions Forecast'!$C$9,0,IF(BU21='Emissions Forecast'!$C$9,1,BT24*(1+BU15)))</f>
        <v>12.480080693255497</v>
      </c>
      <c r="BV24" s="101">
        <f>IF(BV21&lt;'Emissions Forecast'!$C$9,0,IF(BV21='Emissions Forecast'!$C$9,1,BU24*(1+BV15)))</f>
        <v>12.918755529623427</v>
      </c>
      <c r="BW24" s="101">
        <f>IF(BW21&lt;'Emissions Forecast'!$C$9,0,IF(BW21='Emissions Forecast'!$C$9,1,BV24*(1+BW15)))</f>
        <v>13.37284978648969</v>
      </c>
      <c r="BX24" s="101">
        <f>IF(BX21&lt;'Emissions Forecast'!$C$9,0,IF(BX21='Emissions Forecast'!$C$9,1,BW24*(1+BX15)))</f>
        <v>13.842905456484802</v>
      </c>
      <c r="BY24" s="101">
        <f>IF(BY21&lt;'Emissions Forecast'!$C$9,0,IF(BY21='Emissions Forecast'!$C$9,1,BX24*(1+BY15)))</f>
        <v>14.329483583280243</v>
      </c>
      <c r="BZ24" s="101">
        <f>IF(BZ21&lt;'Emissions Forecast'!$C$9,0,IF(BZ21='Emissions Forecast'!$C$9,1,BY24*(1+BZ15)))</f>
        <v>14.833164931232544</v>
      </c>
      <c r="CA24" s="101">
        <f>IF(CA21&lt;'Emissions Forecast'!$C$9,0,IF(CA21='Emissions Forecast'!$C$9,1,BZ24*(1+CA15)))</f>
        <v>15.28001402478592</v>
      </c>
      <c r="CB24" s="101">
        <f>IF(CB21&lt;'Emissions Forecast'!$C$9,0,IF(CB21='Emissions Forecast'!$C$9,1,CA24*(1+CB15)))</f>
        <v>15.740324447282593</v>
      </c>
      <c r="CC24" s="101">
        <f>IF(CC21&lt;'Emissions Forecast'!$C$9,0,IF(CC21='Emissions Forecast'!$C$9,1,CB24*(1+CC15)))</f>
        <v>16.214501721256976</v>
      </c>
      <c r="CD24" s="101">
        <f>IF(CD21&lt;'Emissions Forecast'!$C$9,0,IF(CD21='Emissions Forecast'!$C$9,1,CC24*(1+CD15)))</f>
        <v>16.702963585609837</v>
      </c>
    </row>
    <row r="25" spans="1:82" ht="15.75" customHeight="1" x14ac:dyDescent="0.35">
      <c r="A25" s="44" t="s">
        <v>93</v>
      </c>
      <c r="B25" s="101">
        <f>IF(B21&lt;'Emissions Forecast'!$C$9,0,IF(B21='Emissions Forecast'!$C$9,1,A25*(1+B16)))</f>
        <v>0</v>
      </c>
      <c r="C25" s="101">
        <f>IF(C21&lt;'Emissions Forecast'!$C$9,0,IF(C21='Emissions Forecast'!$C$9,1,B25*(1+C16)))</f>
        <v>0</v>
      </c>
      <c r="D25" s="101">
        <f>IF(D21&lt;'Emissions Forecast'!$C$9,0,IF(D21='Emissions Forecast'!$C$9,1,C25*(1+D16)))</f>
        <v>1</v>
      </c>
      <c r="E25" s="101">
        <f>IF(E21&lt;'Emissions Forecast'!$C$9,0,IF(E21='Emissions Forecast'!$C$9,1,D25*(1+E16)))</f>
        <v>1.04328</v>
      </c>
      <c r="F25" s="101">
        <f>IF(F21&lt;'Emissions Forecast'!$C$9,0,IF(F21='Emissions Forecast'!$C$9,1,E25*(1+F16)))</f>
        <v>1.0884331584</v>
      </c>
      <c r="G25" s="101">
        <f>IF(G21&lt;'Emissions Forecast'!$C$9,0,IF(G21='Emissions Forecast'!$C$9,1,F25*(1+G16)))</f>
        <v>1.1355405454955521</v>
      </c>
      <c r="H25" s="101">
        <f>IF(H21&lt;'Emissions Forecast'!$C$9,0,IF(H21='Emissions Forecast'!$C$9,1,G25*(1+H16)))</f>
        <v>1.1846867403045995</v>
      </c>
      <c r="I25" s="101">
        <f>IF(I21&lt;'Emissions Forecast'!$C$9,0,IF(I21='Emissions Forecast'!$C$9,1,H25*(1+I16)))</f>
        <v>1.2359599824249825</v>
      </c>
      <c r="J25" s="101">
        <f>IF(J21&lt;'Emissions Forecast'!$C$9,0,IF(J21='Emissions Forecast'!$C$9,1,I25*(1+J16)))</f>
        <v>1.2894523304643357</v>
      </c>
      <c r="K25" s="101">
        <f>IF(K21&lt;'Emissions Forecast'!$C$9,0,IF(K21='Emissions Forecast'!$C$9,1,J25*(1+K16)))</f>
        <v>1.3452598273268321</v>
      </c>
      <c r="L25" s="101">
        <f>IF(L21&lt;'Emissions Forecast'!$C$9,0,IF(L21='Emissions Forecast'!$C$9,1,K25*(1+L16)))</f>
        <v>1.4034826726535374</v>
      </c>
      <c r="M25" s="101">
        <f>IF(M21&lt;'Emissions Forecast'!$C$9,0,IF(M21='Emissions Forecast'!$C$9,1,L25*(1+M16)))</f>
        <v>1.4642254027259825</v>
      </c>
      <c r="N25" s="101">
        <f>IF(N21&lt;'Emissions Forecast'!$C$9,0,IF(N21='Emissions Forecast'!$C$9,1,M25*(1+N16)))</f>
        <v>1.5275970781559629</v>
      </c>
      <c r="O25" s="101">
        <f>IF(O21&lt;'Emissions Forecast'!$C$9,0,IF(O21='Emissions Forecast'!$C$9,1,N25*(1+O16)))</f>
        <v>1.593711479698553</v>
      </c>
      <c r="P25" s="101">
        <f>IF(P21&lt;'Emissions Forecast'!$C$9,0,IF(P21='Emissions Forecast'!$C$9,1,O25*(1+P16)))</f>
        <v>1.6626873125399064</v>
      </c>
      <c r="Q25" s="101">
        <f>IF(Q21&lt;'Emissions Forecast'!$C$9,0,IF(Q21='Emissions Forecast'!$C$9,1,P25*(1+Q16)))</f>
        <v>1.7346484194266336</v>
      </c>
      <c r="R25" s="101">
        <f>IF(R21&lt;'Emissions Forecast'!$C$9,0,IF(R21='Emissions Forecast'!$C$9,1,Q25*(1+R16)))</f>
        <v>1.8097240030194184</v>
      </c>
      <c r="S25" s="101">
        <f>IF(S21&lt;'Emissions Forecast'!$C$9,0,IF(S21='Emissions Forecast'!$C$9,1,R25*(1+S16)))</f>
        <v>1.8880488578700987</v>
      </c>
      <c r="T25" s="101">
        <f>IF(T21&lt;'Emissions Forecast'!$C$9,0,IF(T21='Emissions Forecast'!$C$9,1,S25*(1+T16)))</f>
        <v>1.9697636124387166</v>
      </c>
      <c r="U25" s="101">
        <f>IF(U21&lt;'Emissions Forecast'!$C$9,0,IF(U21='Emissions Forecast'!$C$9,1,T25*(1+U16)))</f>
        <v>2.0550149815850642</v>
      </c>
      <c r="V25" s="101">
        <f>IF(V21&lt;'Emissions Forecast'!$C$9,0,IF(V21='Emissions Forecast'!$C$9,1,U25*(1+V16)))</f>
        <v>2.143956029988066</v>
      </c>
      <c r="W25" s="101">
        <f>IF(W21&lt;'Emissions Forecast'!$C$9,0,IF(W21='Emissions Forecast'!$C$9,1,V25*(1+W16)))</f>
        <v>2.2367464469659493</v>
      </c>
      <c r="X25" s="101">
        <f>IF(X21&lt;'Emissions Forecast'!$C$9,0,IF(X21='Emissions Forecast'!$C$9,1,W25*(1+X16)))</f>
        <v>2.3335528331906357</v>
      </c>
      <c r="Y25" s="101">
        <f>IF(Y21&lt;'Emissions Forecast'!$C$9,0,IF(Y21='Emissions Forecast'!$C$9,1,X25*(1+Y16)))</f>
        <v>2.4345489998111263</v>
      </c>
      <c r="Z25" s="101">
        <f>IF(Z21&lt;'Emissions Forecast'!$C$9,0,IF(Z21='Emissions Forecast'!$C$9,1,Y25*(1+Z16)))</f>
        <v>2.5399162805229518</v>
      </c>
      <c r="AA25" s="101">
        <f>IF(AA21&lt;'Emissions Forecast'!$C$9,0,IF(AA21='Emissions Forecast'!$C$9,1,Z25*(1+AA16)))</f>
        <v>2.6498438571439853</v>
      </c>
      <c r="AB25" s="101">
        <f>IF(AB21&lt;'Emissions Forecast'!$C$9,0,IF(AB21='Emissions Forecast'!$C$9,1,AA25*(1+AB16)))</f>
        <v>2.7645290992811771</v>
      </c>
      <c r="AC25" s="101">
        <f>IF(AC21&lt;'Emissions Forecast'!$C$9,0,IF(AC21='Emissions Forecast'!$C$9,1,AB25*(1+AC16)))</f>
        <v>2.8841779186980663</v>
      </c>
      <c r="AD25" s="101">
        <f>IF(AD21&lt;'Emissions Forecast'!$C$9,0,IF(AD21='Emissions Forecast'!$C$9,1,AC25*(1+AD16)))</f>
        <v>3.0090051390193184</v>
      </c>
      <c r="AE25" s="101">
        <f>IF(AE21&lt;'Emissions Forecast'!$C$9,0,IF(AE21='Emissions Forecast'!$C$9,1,AD25*(1+AE16)))</f>
        <v>3.1392348814360744</v>
      </c>
      <c r="AF25" s="101">
        <f>IF(AF21&lt;'Emissions Forecast'!$C$9,0,IF(AF21='Emissions Forecast'!$C$9,1,AE25*(1+AF16)))</f>
        <v>3.2751009671046276</v>
      </c>
      <c r="AG25" s="101">
        <f>IF(AG21&lt;'Emissions Forecast'!$C$9,0,IF(AG21='Emissions Forecast'!$C$9,1,AF25*(1+AG16)))</f>
        <v>3.4168473369609158</v>
      </c>
      <c r="AH25" s="101">
        <f>IF(AH21&lt;'Emissions Forecast'!$C$9,0,IF(AH21='Emissions Forecast'!$C$9,1,AG25*(1+AH16)))</f>
        <v>3.5475075791263015</v>
      </c>
      <c r="AI25" s="101">
        <f>IF(AI21&lt;'Emissions Forecast'!$C$9,0,IF(AI21='Emissions Forecast'!$C$9,1,AH25*(1+AI16)))</f>
        <v>3.6831642689520914</v>
      </c>
      <c r="AJ25" s="101">
        <f>IF(AJ21&lt;'Emissions Forecast'!$C$9,0,IF(AJ21='Emissions Forecast'!$C$9,1,AI25*(1+AJ16)))</f>
        <v>3.8240084705968194</v>
      </c>
      <c r="AK25" s="101">
        <f>IF(AK21&lt;'Emissions Forecast'!$C$9,0,IF(AK21='Emissions Forecast'!$C$9,1,AJ25*(1+AK16)))</f>
        <v>3.9702385545124419</v>
      </c>
      <c r="AL25" s="101">
        <f>IF(AL21&lt;'Emissions Forecast'!$C$9,0,IF(AL21='Emissions Forecast'!$C$9,1,AK25*(1+AL16)))</f>
        <v>4.1220604768369977</v>
      </c>
      <c r="AM25" s="101">
        <f>IF(AM21&lt;'Emissions Forecast'!$C$9,0,IF(AM21='Emissions Forecast'!$C$9,1,AL25*(1+AM16)))</f>
        <v>4.2796880694712449</v>
      </c>
      <c r="AN25" s="101">
        <f>IF(AN21&lt;'Emissions Forecast'!$C$9,0,IF(AN21='Emissions Forecast'!$C$9,1,AM25*(1+AN16)))</f>
        <v>4.4433433412478252</v>
      </c>
      <c r="AO25" s="101">
        <f>IF(AO21&lt;'Emissions Forecast'!$C$9,0,IF(AO21='Emissions Forecast'!$C$9,1,AN25*(1+AO16)))</f>
        <v>4.6132567906171422</v>
      </c>
      <c r="AP25" s="101">
        <f>IF(AP21&lt;'Emissions Forecast'!$C$9,0,IF(AP21='Emissions Forecast'!$C$9,1,AO25*(1+AP16)))</f>
        <v>4.7896677302903417</v>
      </c>
      <c r="AQ25" s="101">
        <f>IF(AQ21&lt;'Emissions Forecast'!$C$9,0,IF(AQ21='Emissions Forecast'!$C$9,1,AP25*(1+AQ16)))</f>
        <v>4.9728246242966447</v>
      </c>
      <c r="AR25" s="101">
        <f>IF(AR21&lt;'Emissions Forecast'!$C$9,0,IF(AR21='Emissions Forecast'!$C$9,1,AQ25*(1+AR16)))</f>
        <v>5.1629854379297484</v>
      </c>
      <c r="AS25" s="101">
        <f>IF(AS21&lt;'Emissions Forecast'!$C$9,0,IF(AS21='Emissions Forecast'!$C$9,1,AR25*(1+AS16)))</f>
        <v>5.3604180010761819</v>
      </c>
      <c r="AT25" s="101">
        <f>IF(AT21&lt;'Emissions Forecast'!$C$9,0,IF(AT21='Emissions Forecast'!$C$9,1,AS25*(1+AT16)))</f>
        <v>5.5654003854373357</v>
      </c>
      <c r="AU25" s="101">
        <f>IF(AU21&lt;'Emissions Forecast'!$C$9,0,IF(AU21='Emissions Forecast'!$C$9,1,AT25*(1+AU16)))</f>
        <v>5.7782212961764596</v>
      </c>
      <c r="AV25" s="101">
        <f>IF(AV21&lt;'Emissions Forecast'!$C$9,0,IF(AV21='Emissions Forecast'!$C$9,1,AU25*(1+AV16)))</f>
        <v>5.9991804785422476</v>
      </c>
      <c r="AW25" s="101">
        <f>IF(AW21&lt;'Emissions Forecast'!$C$9,0,IF(AW21='Emissions Forecast'!$C$9,1,AV25*(1+AW16)))</f>
        <v>6.2285891400417031</v>
      </c>
      <c r="AX25" s="101">
        <f>IF(AX21&lt;'Emissions Forecast'!$C$9,0,IF(AX21='Emissions Forecast'!$C$9,1,AW25*(1+AX16)))</f>
        <v>6.4667703887568981</v>
      </c>
      <c r="AY25" s="101">
        <f>IF(AY21&lt;'Emissions Forecast'!$C$9,0,IF(AY21='Emissions Forecast'!$C$9,1,AX25*(1+AY16)))</f>
        <v>6.714059688422962</v>
      </c>
      <c r="AZ25" s="101">
        <f>IF(AZ21&lt;'Emissions Forecast'!$C$9,0,IF(AZ21='Emissions Forecast'!$C$9,1,AY25*(1+AZ16)))</f>
        <v>6.9708053309082567</v>
      </c>
      <c r="BA25" s="101">
        <f>IF(BA21&lt;'Emissions Forecast'!$C$9,0,IF(BA21='Emissions Forecast'!$C$9,1,AZ25*(1+BA16)))</f>
        <v>7.2373689267621888</v>
      </c>
      <c r="BB25" s="101">
        <f>IF(BB21&lt;'Emissions Forecast'!$C$9,0,IF(BB21='Emissions Forecast'!$C$9,1,BA25*(1+BB16)))</f>
        <v>7.5141259145215749</v>
      </c>
      <c r="BC25" s="101">
        <f>IF(BC21&lt;'Emissions Forecast'!$C$9,0,IF(BC21='Emissions Forecast'!$C$9,1,BB25*(1+BC16)))</f>
        <v>7.8014660894928802</v>
      </c>
      <c r="BD25" s="101">
        <f>IF(BD21&lt;'Emissions Forecast'!$C$9,0,IF(BD21='Emissions Forecast'!$C$9,1,BC25*(1+BD16)))</f>
        <v>8.0997941527550879</v>
      </c>
      <c r="BE25" s="101">
        <f>IF(BE21&lt;'Emissions Forecast'!$C$9,0,IF(BE21='Emissions Forecast'!$C$9,1,BD25*(1+BE16)))</f>
        <v>8.4095302811564423</v>
      </c>
      <c r="BF25" s="101">
        <f>IF(BF21&lt;'Emissions Forecast'!$C$9,0,IF(BF21='Emissions Forecast'!$C$9,1,BE25*(1+BF16)))</f>
        <v>8.7311107191078658</v>
      </c>
      <c r="BG25" s="101">
        <f>IF(BG21&lt;'Emissions Forecast'!$C$9,0,IF(BG21='Emissions Forecast'!$C$9,1,BF25*(1+BG16)))</f>
        <v>9.0649883930065513</v>
      </c>
      <c r="BH25" s="101">
        <f>IF(BH21&lt;'Emissions Forecast'!$C$9,0,IF(BH21='Emissions Forecast'!$C$9,1,BG25*(1+BH16)))</f>
        <v>9.4116335491551215</v>
      </c>
      <c r="BI25" s="101">
        <f>IF(BI21&lt;'Emissions Forecast'!$C$9,0,IF(BI21='Emissions Forecast'!$C$9,1,BH25*(1+BI16)))</f>
        <v>9.7715344160748145</v>
      </c>
      <c r="BJ25" s="101">
        <f>IF(BJ21&lt;'Emissions Forecast'!$C$9,0,IF(BJ21='Emissions Forecast'!$C$9,1,BI25*(1+BJ16)))</f>
        <v>10.145197892145516</v>
      </c>
      <c r="BK25" s="101">
        <f>IF(BK21&lt;'Emissions Forecast'!$C$9,0,IF(BK21='Emissions Forecast'!$C$9,1,BJ25*(1+BK16)))</f>
        <v>10.533150259541161</v>
      </c>
      <c r="BL25" s="101">
        <f>IF(BL21&lt;'Emissions Forecast'!$C$9,0,IF(BL21='Emissions Forecast'!$C$9,1,BK25*(1+BL16)))</f>
        <v>10.935937925466016</v>
      </c>
      <c r="BM25" s="101">
        <f>IF(BM21&lt;'Emissions Forecast'!$C$9,0,IF(BM21='Emissions Forecast'!$C$9,1,BL25*(1+BM16)))</f>
        <v>11.354128191735837</v>
      </c>
      <c r="BN25" s="101">
        <f>IF(BN21&lt;'Emissions Forecast'!$C$9,0,IF(BN21='Emissions Forecast'!$C$9,1,BM25*(1+BN16)))</f>
        <v>11.788310053787816</v>
      </c>
      <c r="BO25" s="101">
        <f>IF(BO21&lt;'Emissions Forecast'!$C$9,0,IF(BO21='Emissions Forecast'!$C$9,1,BN25*(1+BO16)))</f>
        <v>12.239095030244663</v>
      </c>
      <c r="BP25" s="101">
        <f>IF(BP21&lt;'Emissions Forecast'!$C$9,0,IF(BP21='Emissions Forecast'!$C$9,1,BO25*(1+BP16)))</f>
        <v>12.707118024201218</v>
      </c>
      <c r="BQ25" s="101">
        <f>IF(BQ21&lt;'Emissions Forecast'!$C$9,0,IF(BQ21='Emissions Forecast'!$C$9,1,BP25*(1+BQ16)))</f>
        <v>13.193038217446674</v>
      </c>
      <c r="BR25" s="101">
        <f>IF(BR21&lt;'Emissions Forecast'!$C$9,0,IF(BR21='Emissions Forecast'!$C$9,1,BQ25*(1+BR16)))</f>
        <v>13.697539998881835</v>
      </c>
      <c r="BS25" s="101">
        <f>IF(BS21&lt;'Emissions Forecast'!$C$9,0,IF(BS21='Emissions Forecast'!$C$9,1,BR25*(1+BS16)))</f>
        <v>14.221333928439076</v>
      </c>
      <c r="BT25" s="101">
        <f>IF(BT21&lt;'Emissions Forecast'!$C$9,0,IF(BT21='Emissions Forecast'!$C$9,1,BS25*(1+BT16)))</f>
        <v>14.765157737862587</v>
      </c>
      <c r="BU25" s="101">
        <f>IF(BU21&lt;'Emissions Forecast'!$C$9,0,IF(BU21='Emissions Forecast'!$C$9,1,BT25*(1+BU16)))</f>
        <v>15.329777369758453</v>
      </c>
      <c r="BV25" s="101">
        <f>IF(BV21&lt;'Emissions Forecast'!$C$9,0,IF(BV21='Emissions Forecast'!$C$9,1,BU25*(1+BV16)))</f>
        <v>15.915988056378017</v>
      </c>
      <c r="BW25" s="101">
        <f>IF(BW21&lt;'Emissions Forecast'!$C$9,0,IF(BW21='Emissions Forecast'!$C$9,1,BV25*(1+BW16)))</f>
        <v>16.524615439653914</v>
      </c>
      <c r="BX25" s="101">
        <f>IF(BX21&lt;'Emissions Forecast'!$C$9,0,IF(BX21='Emissions Forecast'!$C$9,1,BW25*(1+BX16)))</f>
        <v>17.15651673406628</v>
      </c>
      <c r="BY25" s="101">
        <f>IF(BY21&lt;'Emissions Forecast'!$C$9,0,IF(BY21='Emissions Forecast'!$C$9,1,BX25*(1+BY16)))</f>
        <v>17.812581933976976</v>
      </c>
      <c r="BZ25" s="101">
        <f>IF(BZ21&lt;'Emissions Forecast'!$C$9,0,IF(BZ21='Emissions Forecast'!$C$9,1,BY25*(1+BZ16)))</f>
        <v>18.493735067132256</v>
      </c>
      <c r="CA25" s="101">
        <f>IF(CA21&lt;'Emissions Forecast'!$C$9,0,IF(CA21='Emissions Forecast'!$C$9,1,BZ25*(1+CA16)))</f>
        <v>19.107727071361044</v>
      </c>
      <c r="CB25" s="101">
        <f>IF(CB21&lt;'Emissions Forecast'!$C$9,0,IF(CB21='Emissions Forecast'!$C$9,1,CA25*(1+CB16)))</f>
        <v>19.742103610130229</v>
      </c>
      <c r="CC25" s="101">
        <f>IF(CC21&lt;'Emissions Forecast'!$C$9,0,IF(CC21='Emissions Forecast'!$C$9,1,CB25*(1+CC16)))</f>
        <v>20.397541449986551</v>
      </c>
      <c r="CD25" s="101">
        <f>IF(CD21&lt;'Emissions Forecast'!$C$9,0,IF(CD21='Emissions Forecast'!$C$9,1,CC25*(1+CD16)))</f>
        <v>21.074739826126102</v>
      </c>
    </row>
    <row r="26" spans="1:82" ht="15.75" customHeight="1" x14ac:dyDescent="0.35">
      <c r="A26" s="82" t="s">
        <v>60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row>
    <row r="27" spans="1:82" ht="15.75" customHeight="1" x14ac:dyDescent="0.35">
      <c r="A27" s="44" t="s">
        <v>92</v>
      </c>
      <c r="B27" s="101">
        <f>IF(B21&lt;'Emissions Forecast'!$C$9,0,IF(B21='Emissions Forecast'!$C$9,1,A27*(1+B18)))</f>
        <v>0</v>
      </c>
      <c r="C27" s="101">
        <f>IF(C21&lt;'Emissions Forecast'!$C$9,0,IF(C21='Emissions Forecast'!$C$9,1,B27*(1+C18)))</f>
        <v>0</v>
      </c>
      <c r="D27" s="101">
        <f>IF(D21&lt;'Emissions Forecast'!$C$9,0,IF(D21='Emissions Forecast'!$C$9,1,C27*(1+D18)))</f>
        <v>1</v>
      </c>
      <c r="E27" s="101">
        <f>IF(E21&lt;'Emissions Forecast'!$C$9,0,IF(E21='Emissions Forecast'!$C$9,1,D27*(1+E18)))</f>
        <v>1.0619099999999999</v>
      </c>
      <c r="F27" s="101">
        <f>IF(F21&lt;'Emissions Forecast'!$C$9,0,IF(F21='Emissions Forecast'!$C$9,1,E27*(1+F18)))</f>
        <v>1.1221574638499996</v>
      </c>
      <c r="G27" s="101">
        <f>IF(G21&lt;'Emissions Forecast'!$C$9,0,IF(G21='Emissions Forecast'!$C$9,1,F27*(1+G18)))</f>
        <v>1.1846616345864445</v>
      </c>
      <c r="H27" s="101">
        <f>IF(H21&lt;'Emissions Forecast'!$C$9,0,IF(H21='Emissions Forecast'!$C$9,1,G27*(1+H18)))</f>
        <v>1.2506472876329093</v>
      </c>
      <c r="I27" s="101">
        <f>IF(I21&lt;'Emissions Forecast'!$C$9,0,IF(I21='Emissions Forecast'!$C$9,1,H27*(1+I18)))</f>
        <v>1.3203083415540622</v>
      </c>
      <c r="J27" s="101">
        <f>IF(J21&lt;'Emissions Forecast'!$C$9,0,IF(J21='Emissions Forecast'!$C$9,1,I27*(1+J18)))</f>
        <v>1.3938495161786233</v>
      </c>
      <c r="K27" s="101">
        <f>IF(K21&lt;'Emissions Forecast'!$C$9,0,IF(K21='Emissions Forecast'!$C$9,1,J27*(1+K18)))</f>
        <v>1.4714869342297725</v>
      </c>
      <c r="L27" s="101">
        <f>IF(L21&lt;'Emissions Forecast'!$C$9,0,IF(L21='Emissions Forecast'!$C$9,1,K27*(1+L18)))</f>
        <v>1.5534487564663706</v>
      </c>
      <c r="M27" s="101">
        <f>IF(M21&lt;'Emissions Forecast'!$C$9,0,IF(M21='Emissions Forecast'!$C$9,1,L27*(1+M18)))</f>
        <v>1.6399758522015473</v>
      </c>
      <c r="N27" s="101">
        <f>IF(N21&lt;'Emissions Forecast'!$C$9,0,IF(N21='Emissions Forecast'!$C$9,1,M27*(1+N18)))</f>
        <v>1.7313225071691734</v>
      </c>
      <c r="O27" s="101">
        <f>IF(O21&lt;'Emissions Forecast'!$C$9,0,IF(O21='Emissions Forecast'!$C$9,1,N27*(1+O18)))</f>
        <v>1.8277571708184961</v>
      </c>
      <c r="P27" s="101">
        <f>IF(P21&lt;'Emissions Forecast'!$C$9,0,IF(P21='Emissions Forecast'!$C$9,1,O27*(1+P18)))</f>
        <v>1.929563245233086</v>
      </c>
      <c r="Q27" s="101">
        <f>IF(Q21&lt;'Emissions Forecast'!$C$9,0,IF(Q21='Emissions Forecast'!$C$9,1,P27*(1+Q18)))</f>
        <v>2.0370399179925687</v>
      </c>
      <c r="R27" s="101">
        <f>IF(R21&lt;'Emissions Forecast'!$C$9,0,IF(R21='Emissions Forecast'!$C$9,1,Q27*(1+R18)))</f>
        <v>2.1505030414247543</v>
      </c>
      <c r="S27" s="101">
        <f>IF(S21&lt;'Emissions Forecast'!$C$9,0,IF(S21='Emissions Forecast'!$C$9,1,R27*(1+S18)))</f>
        <v>2.2702860608321127</v>
      </c>
      <c r="T27" s="101">
        <f>IF(T21&lt;'Emissions Forecast'!$C$9,0,IF(T21='Emissions Forecast'!$C$9,1,S27*(1+T18)))</f>
        <v>2.396740994420461</v>
      </c>
      <c r="U27" s="101">
        <f>IF(U21&lt;'Emissions Forecast'!$C$9,0,IF(U21='Emissions Forecast'!$C$9,1,T27*(1+U18)))</f>
        <v>2.5302394678096802</v>
      </c>
      <c r="V27" s="101">
        <f>IF(V21&lt;'Emissions Forecast'!$C$9,0,IF(V21='Emissions Forecast'!$C$9,1,U27*(1+V18)))</f>
        <v>2.6711738061666792</v>
      </c>
      <c r="W27" s="101">
        <f>IF(W21&lt;'Emissions Forecast'!$C$9,0,IF(W21='Emissions Forecast'!$C$9,1,V27*(1+W18)))</f>
        <v>2.8199581871701627</v>
      </c>
      <c r="X27" s="101">
        <f>IF(X21&lt;'Emissions Forecast'!$C$9,0,IF(X21='Emissions Forecast'!$C$9,1,W27*(1+X18)))</f>
        <v>2.9770298581955403</v>
      </c>
      <c r="Y27" s="101">
        <f>IF(Y21&lt;'Emissions Forecast'!$C$9,0,IF(Y21='Emissions Forecast'!$C$9,1,X27*(1+Y18)))</f>
        <v>3.1428504212970316</v>
      </c>
      <c r="Z27" s="101">
        <f>IF(Z21&lt;'Emissions Forecast'!$C$9,0,IF(Z21='Emissions Forecast'!$C$9,1,Y27*(1+Z18)))</f>
        <v>3.3179071897632757</v>
      </c>
      <c r="AA27" s="101">
        <f>IF(AA21&lt;'Emissions Forecast'!$C$9,0,IF(AA21='Emissions Forecast'!$C$9,1,Z27*(1+AA18)))</f>
        <v>3.5027146202330899</v>
      </c>
      <c r="AB27" s="101">
        <f>IF(AB21&lt;'Emissions Forecast'!$C$9,0,IF(AB21='Emissions Forecast'!$C$9,1,AA27*(1+AB18)))</f>
        <v>3.6978158245800725</v>
      </c>
      <c r="AC27" s="101">
        <f>IF(AC21&lt;'Emissions Forecast'!$C$9,0,IF(AC21='Emissions Forecast'!$C$9,1,AB27*(1+AC18)))</f>
        <v>3.9037841660091819</v>
      </c>
      <c r="AD27" s="101">
        <f>IF(AD21&lt;'Emissions Forecast'!$C$9,0,IF(AD21='Emissions Forecast'!$C$9,1,AC27*(1+AD18)))</f>
        <v>4.1212249440558928</v>
      </c>
      <c r="AE27" s="101">
        <f>IF(AE21&lt;'Emissions Forecast'!$C$9,0,IF(AE21='Emissions Forecast'!$C$9,1,AD27*(1+AE18)))</f>
        <v>4.3507771734398055</v>
      </c>
      <c r="AF27" s="101">
        <f>IF(AF21&lt;'Emissions Forecast'!$C$9,0,IF(AF21='Emissions Forecast'!$C$9,1,AE27*(1+AF18)))</f>
        <v>4.5931154620004024</v>
      </c>
      <c r="AG27" s="101">
        <f>IF(AG21&lt;'Emissions Forecast'!$C$9,0,IF(AG21='Emissions Forecast'!$C$9,1,AF27*(1+AG18)))</f>
        <v>4.8489519932338245</v>
      </c>
      <c r="AH27" s="101">
        <f>IF(AH21&lt;'Emissions Forecast'!$C$9,0,IF(AH21='Emissions Forecast'!$C$9,1,AG27*(1+AH18)))</f>
        <v>5.0943089640914563</v>
      </c>
      <c r="AI27" s="101">
        <f>IF(AI21&lt;'Emissions Forecast'!$C$9,0,IF(AI21='Emissions Forecast'!$C$9,1,AH27*(1+AI18)))</f>
        <v>5.3520809976744834</v>
      </c>
      <c r="AJ27" s="101">
        <f>IF(AJ21&lt;'Emissions Forecast'!$C$9,0,IF(AJ21='Emissions Forecast'!$C$9,1,AI27*(1+AJ18)))</f>
        <v>5.6228962961568119</v>
      </c>
      <c r="AK27" s="101">
        <f>IF(AK21&lt;'Emissions Forecast'!$C$9,0,IF(AK21='Emissions Forecast'!$C$9,1,AJ27*(1+AK18)))</f>
        <v>5.9074148487423468</v>
      </c>
      <c r="AL27" s="101">
        <f>IF(AL21&lt;'Emissions Forecast'!$C$9,0,IF(AL21='Emissions Forecast'!$C$9,1,AK27*(1+AL18)))</f>
        <v>6.2063300400887096</v>
      </c>
      <c r="AM27" s="101">
        <f>IF(AM21&lt;'Emissions Forecast'!$C$9,0,IF(AM21='Emissions Forecast'!$C$9,1,AL27*(1+AM18)))</f>
        <v>6.5203703401171982</v>
      </c>
      <c r="AN27" s="101">
        <f>IF(AN21&lt;'Emissions Forecast'!$C$9,0,IF(AN21='Emissions Forecast'!$C$9,1,AM27*(1+AN18)))</f>
        <v>6.850301079327128</v>
      </c>
      <c r="AO27" s="101">
        <f>IF(AO21&lt;'Emissions Forecast'!$C$9,0,IF(AO21='Emissions Forecast'!$C$9,1,AN27*(1+AO18)))</f>
        <v>7.1969263139410806</v>
      </c>
      <c r="AP27" s="101">
        <f>IF(AP21&lt;'Emissions Forecast'!$C$9,0,IF(AP21='Emissions Forecast'!$C$9,1,AO27*(1+AP18)))</f>
        <v>7.561090785426499</v>
      </c>
      <c r="AQ27" s="101">
        <f>IF(AQ21&lt;'Emissions Forecast'!$C$9,0,IF(AQ21='Emissions Forecast'!$C$9,1,AP27*(1+AQ18)))</f>
        <v>7.9436819791690798</v>
      </c>
      <c r="AR27" s="101">
        <f>IF(AR21&lt;'Emissions Forecast'!$C$9,0,IF(AR21='Emissions Forecast'!$C$9,1,AQ27*(1+AR18)))</f>
        <v>8.3456322873150359</v>
      </c>
      <c r="AS27" s="101">
        <f>IF(AS21&lt;'Emissions Forecast'!$C$9,0,IF(AS21='Emissions Forecast'!$C$9,1,AR27*(1+AS18)))</f>
        <v>8.7679212810531766</v>
      </c>
      <c r="AT27" s="101">
        <f>IF(AT21&lt;'Emissions Forecast'!$C$9,0,IF(AT21='Emissions Forecast'!$C$9,1,AS27*(1+AT18)))</f>
        <v>9.211578097874467</v>
      </c>
      <c r="AU27" s="101">
        <f>IF(AU21&lt;'Emissions Forecast'!$C$9,0,IF(AU21='Emissions Forecast'!$C$9,1,AT27*(1+AU18)))</f>
        <v>9.677683949626914</v>
      </c>
      <c r="AV27" s="101">
        <f>IF(AV21&lt;'Emissions Forecast'!$C$9,0,IF(AV21='Emissions Forecast'!$C$9,1,AU27*(1+AV18)))</f>
        <v>10.167374757478036</v>
      </c>
      <c r="AW27" s="101">
        <f>IF(AW21&lt;'Emissions Forecast'!$C$9,0,IF(AW21='Emissions Forecast'!$C$9,1,AV27*(1+AW18)))</f>
        <v>10.681843920206425</v>
      </c>
      <c r="AX27" s="101">
        <f>IF(AX21&lt;'Emissions Forecast'!$C$9,0,IF(AX21='Emissions Forecast'!$C$9,1,AW27*(1+AX18)))</f>
        <v>11.222345222568871</v>
      </c>
      <c r="AY27" s="101">
        <f>IF(AY21&lt;'Emissions Forecast'!$C$9,0,IF(AY21='Emissions Forecast'!$C$9,1,AX27*(1+AY18)))</f>
        <v>11.790195890830855</v>
      </c>
      <c r="AZ27" s="101">
        <f>IF(AZ21&lt;'Emissions Forecast'!$C$9,0,IF(AZ21='Emissions Forecast'!$C$9,1,AY27*(1+AZ18)))</f>
        <v>12.386779802906895</v>
      </c>
      <c r="BA27" s="101">
        <f>IF(BA21&lt;'Emissions Forecast'!$C$9,0,IF(BA21='Emissions Forecast'!$C$9,1,AZ27*(1+BA18)))</f>
        <v>13.013550860933984</v>
      </c>
      <c r="BB27" s="101">
        <f>IF(BB21&lt;'Emissions Forecast'!$C$9,0,IF(BB21='Emissions Forecast'!$C$9,1,BA27*(1+BB18)))</f>
        <v>13.672036534497243</v>
      </c>
      <c r="BC27" s="101">
        <f>IF(BC21&lt;'Emissions Forecast'!$C$9,0,IF(BC21='Emissions Forecast'!$C$9,1,BB27*(1+BC18)))</f>
        <v>14.363841583142804</v>
      </c>
      <c r="BD27" s="101">
        <f>IF(BD21&lt;'Emissions Forecast'!$C$9,0,IF(BD21='Emissions Forecast'!$C$9,1,BC27*(1+BD18)))</f>
        <v>15.09065196724983</v>
      </c>
      <c r="BE27" s="101">
        <f>IF(BE21&lt;'Emissions Forecast'!$C$9,0,IF(BE21='Emissions Forecast'!$C$9,1,BD27*(1+BE18)))</f>
        <v>15.85423895679267</v>
      </c>
      <c r="BF27" s="101">
        <f>IF(BF21&lt;'Emissions Forecast'!$C$9,0,IF(BF21='Emissions Forecast'!$C$9,1,BE27*(1+BF18)))</f>
        <v>16.656463448006381</v>
      </c>
      <c r="BG27" s="101">
        <f>IF(BG21&lt;'Emissions Forecast'!$C$9,0,IF(BG21='Emissions Forecast'!$C$9,1,BF27*(1+BG18)))</f>
        <v>17.499280498475503</v>
      </c>
      <c r="BH27" s="101">
        <f>IF(BH21&lt;'Emissions Forecast'!$C$9,0,IF(BH21='Emissions Forecast'!$C$9,1,BG27*(1+BH18)))</f>
        <v>18.384744091698362</v>
      </c>
      <c r="BI27" s="101">
        <f>IF(BI21&lt;'Emissions Forecast'!$C$9,0,IF(BI21='Emissions Forecast'!$C$9,1,BH27*(1+BI18)))</f>
        <v>19.315012142738301</v>
      </c>
      <c r="BJ27" s="101">
        <f>IF(BJ21&lt;'Emissions Forecast'!$C$9,0,IF(BJ21='Emissions Forecast'!$C$9,1,BI27*(1+BJ18)))</f>
        <v>20.292351757160858</v>
      </c>
      <c r="BK27" s="101">
        <f>IF(BK21&lt;'Emissions Forecast'!$C$9,0,IF(BK21='Emissions Forecast'!$C$9,1,BJ27*(1+BK18)))</f>
        <v>21.319144756073197</v>
      </c>
      <c r="BL27" s="101">
        <f>IF(BL21&lt;'Emissions Forecast'!$C$9,0,IF(BL21='Emissions Forecast'!$C$9,1,BK27*(1+BL18)))</f>
        <v>22.397893480730499</v>
      </c>
      <c r="BM27" s="101">
        <f>IF(BM21&lt;'Emissions Forecast'!$C$9,0,IF(BM21='Emissions Forecast'!$C$9,1,BL27*(1+BM18)))</f>
        <v>23.531226890855461</v>
      </c>
      <c r="BN27" s="101">
        <f>IF(BN21&lt;'Emissions Forecast'!$C$9,0,IF(BN21='Emissions Forecast'!$C$9,1,BM27*(1+BN18)))</f>
        <v>24.721906971532746</v>
      </c>
      <c r="BO27" s="101">
        <f>IF(BO21&lt;'Emissions Forecast'!$C$9,0,IF(BO21='Emissions Forecast'!$C$9,1,BN27*(1+BO18)))</f>
        <v>25.972835464292302</v>
      </c>
      <c r="BP27" s="101">
        <f>IF(BP21&lt;'Emissions Forecast'!$C$9,0,IF(BP21='Emissions Forecast'!$C$9,1,BO27*(1+BP18)))</f>
        <v>27.287060938785491</v>
      </c>
      <c r="BQ27" s="101">
        <f>IF(BQ21&lt;'Emissions Forecast'!$C$9,0,IF(BQ21='Emissions Forecast'!$C$9,1,BP27*(1+BQ18)))</f>
        <v>28.667786222288036</v>
      </c>
      <c r="BR27" s="101">
        <f>IF(BR21&lt;'Emissions Forecast'!$C$9,0,IF(BR21='Emissions Forecast'!$C$9,1,BQ27*(1+BR18)))</f>
        <v>30.11837620513581</v>
      </c>
      <c r="BS27" s="101">
        <f>IF(BS21&lt;'Emissions Forecast'!$C$9,0,IF(BS21='Emissions Forecast'!$C$9,1,BR27*(1+BS18)))</f>
        <v>31.642366041115682</v>
      </c>
      <c r="BT27" s="101">
        <f>IF(BT21&lt;'Emissions Forecast'!$C$9,0,IF(BT21='Emissions Forecast'!$C$9,1,BS27*(1+BT18)))</f>
        <v>33.243469762796138</v>
      </c>
      <c r="BU27" s="101">
        <f>IF(BU21&lt;'Emissions Forecast'!$C$9,0,IF(BU21='Emissions Forecast'!$C$9,1,BT27*(1+BU18)))</f>
        <v>34.925589332793621</v>
      </c>
      <c r="BV27" s="101">
        <f>IF(BV21&lt;'Emissions Forecast'!$C$9,0,IF(BV21='Emissions Forecast'!$C$9,1,BU27*(1+BV18)))</f>
        <v>36.69282415303298</v>
      </c>
      <c r="BW27" s="101">
        <f>IF(BW21&lt;'Emissions Forecast'!$C$9,0,IF(BW21='Emissions Forecast'!$C$9,1,BV27*(1+BW18)))</f>
        <v>38.54948105517645</v>
      </c>
      <c r="BX27" s="101">
        <f>IF(BX21&lt;'Emissions Forecast'!$C$9,0,IF(BX21='Emissions Forecast'!$C$9,1,BW27*(1+BX18)))</f>
        <v>40.50008479656838</v>
      </c>
      <c r="BY27" s="101">
        <f>IF(BY21&lt;'Emissions Forecast'!$C$9,0,IF(BY21='Emissions Forecast'!$C$9,1,BX27*(1+BY18)))</f>
        <v>42.54938908727474</v>
      </c>
      <c r="BZ27" s="101">
        <f>IF(BZ21&lt;'Emissions Forecast'!$C$9,0,IF(BZ21='Emissions Forecast'!$C$9,1,BY27*(1+BZ18)))</f>
        <v>44.702388175090839</v>
      </c>
      <c r="CA27" s="101">
        <f>IF(CA21&lt;'Emissions Forecast'!$C$9,0,IF(CA21='Emissions Forecast'!$C$9,1,BZ27*(1+CA18)))</f>
        <v>46.736346837057468</v>
      </c>
      <c r="CB27" s="101">
        <f>IF(CB21&lt;'Emissions Forecast'!$C$9,0,IF(CB21='Emissions Forecast'!$C$9,1,CA27*(1+CB18)))</f>
        <v>48.862850618143575</v>
      </c>
      <c r="CC27" s="101">
        <f>IF(CC21&lt;'Emissions Forecast'!$C$9,0,IF(CC21='Emissions Forecast'!$C$9,1,CB27*(1+CC18)))</f>
        <v>51.086110321269103</v>
      </c>
      <c r="CD27" s="101">
        <f>IF(CD21&lt;'Emissions Forecast'!$C$9,0,IF(CD21='Emissions Forecast'!$C$9,1,CC27*(1+CD18)))</f>
        <v>53.410528340886842</v>
      </c>
    </row>
    <row r="28" spans="1:82" ht="15.75" customHeight="1" x14ac:dyDescent="0.35">
      <c r="A28" s="92" t="s">
        <v>93</v>
      </c>
      <c r="B28" s="105">
        <f>IF(B21&lt;'Emissions Forecast'!$C$9,0,IF(B21='Emissions Forecast'!$C$9,1,A28*(1+B19)))</f>
        <v>0</v>
      </c>
      <c r="C28" s="105">
        <f>IF(C21&lt;'Emissions Forecast'!$C$9,0,IF(C21='Emissions Forecast'!$C$9,1,B28*(1+C19)))</f>
        <v>0</v>
      </c>
      <c r="D28" s="105">
        <f>IF(D21&lt;'Emissions Forecast'!$C$9,0,IF(D21='Emissions Forecast'!$C$9,1,C28*(1+D19)))</f>
        <v>1</v>
      </c>
      <c r="E28" s="105">
        <f>IF(E21&lt;'Emissions Forecast'!$C$9,0,IF(E21='Emissions Forecast'!$C$9,1,D28*(1+E19)))</f>
        <v>1.07019</v>
      </c>
      <c r="F28" s="105">
        <f>IF(F21&lt;'Emissions Forecast'!$C$9,0,IF(F21='Emissions Forecast'!$C$9,1,E28*(1+F19)))</f>
        <v>1.1386607562</v>
      </c>
      <c r="G28" s="105">
        <f>IF(G21&lt;'Emissions Forecast'!$C$9,0,IF(G21='Emissions Forecast'!$C$9,1,F28*(1+G19)))</f>
        <v>1.2115122713816759</v>
      </c>
      <c r="H28" s="105">
        <f>IF(H21&lt;'Emissions Forecast'!$C$9,0,IF(H21='Emissions Forecast'!$C$9,1,G28*(1+H19)))</f>
        <v>1.2902787417055555</v>
      </c>
      <c r="I28" s="105">
        <f>IF(I21&lt;'Emissions Forecast'!$C$9,0,IF(I21='Emissions Forecast'!$C$9,1,H28*(1+I19)))</f>
        <v>1.3741662140975419</v>
      </c>
      <c r="J28" s="105">
        <f>IF(J21&lt;'Emissions Forecast'!$C$9,0,IF(J21='Emissions Forecast'!$C$9,1,I28*(1+J19)))</f>
        <v>1.4635076305070933</v>
      </c>
      <c r="K28" s="105">
        <f>IF(K21&lt;'Emissions Forecast'!$C$9,0,IF(K21='Emissions Forecast'!$C$9,1,J28*(1+K19)))</f>
        <v>1.5586575791045116</v>
      </c>
      <c r="L28" s="105">
        <f>IF(L21&lt;'Emissions Forecast'!$C$9,0,IF(L21='Emissions Forecast'!$C$9,1,K28*(1+L19)))</f>
        <v>1.6599937016099913</v>
      </c>
      <c r="M28" s="105">
        <f>IF(M21&lt;'Emissions Forecast'!$C$9,0,IF(M21='Emissions Forecast'!$C$9,1,L28*(1+M19)))</f>
        <v>1.7679181921201645</v>
      </c>
      <c r="N28" s="105">
        <f>IF(N21&lt;'Emissions Forecast'!$C$9,0,IF(N21='Emissions Forecast'!$C$9,1,M28*(1+N19)))</f>
        <v>1.8828593933808568</v>
      </c>
      <c r="O28" s="105">
        <f>IF(O21&lt;'Emissions Forecast'!$C$9,0,IF(O21='Emissions Forecast'!$C$9,1,N28*(1+O19)))</f>
        <v>2.0052734968415131</v>
      </c>
      <c r="P28" s="105">
        <f>IF(P21&lt;'Emissions Forecast'!$C$9,0,IF(P21='Emissions Forecast'!$C$9,1,O28*(1+P19)))</f>
        <v>2.1356463532386636</v>
      </c>
      <c r="Q28" s="105">
        <f>IF(Q21&lt;'Emissions Forecast'!$C$9,0,IF(Q21='Emissions Forecast'!$C$9,1,P28*(1+Q19)))</f>
        <v>2.2744954008944749</v>
      </c>
      <c r="R28" s="105">
        <f>IF(R21&lt;'Emissions Forecast'!$C$9,0,IF(R21='Emissions Forecast'!$C$9,1,Q28*(1+R19)))</f>
        <v>2.4223717193836287</v>
      </c>
      <c r="S28" s="105">
        <f>IF(S21&lt;'Emissions Forecast'!$C$9,0,IF(S21='Emissions Forecast'!$C$9,1,R28*(1+S19)))</f>
        <v>2.5798622167193548</v>
      </c>
      <c r="T28" s="105">
        <f>IF(T21&lt;'Emissions Forecast'!$C$9,0,IF(T21='Emissions Forecast'!$C$9,1,S28*(1+T19)))</f>
        <v>2.7475919587393633</v>
      </c>
      <c r="U28" s="105">
        <f>IF(U21&lt;'Emissions Forecast'!$C$9,0,IF(U21='Emissions Forecast'!$C$9,1,T28*(1+U19)))</f>
        <v>2.9262266499368024</v>
      </c>
      <c r="V28" s="105">
        <f>IF(V21&lt;'Emissions Forecast'!$C$9,0,IF(V21='Emissions Forecast'!$C$9,1,U28*(1+V19)))</f>
        <v>3.116475275582443</v>
      </c>
      <c r="W28" s="105">
        <f>IF(W21&lt;'Emissions Forecast'!$C$9,0,IF(W21='Emissions Forecast'!$C$9,1,V28*(1+W19)))</f>
        <v>3.3190929156244349</v>
      </c>
      <c r="X28" s="105">
        <f>IF(X21&lt;'Emissions Forecast'!$C$9,0,IF(X21='Emissions Forecast'!$C$9,1,W28*(1+X19)))</f>
        <v>3.5348837415337568</v>
      </c>
      <c r="Y28" s="105">
        <f>IF(Y21&lt;'Emissions Forecast'!$C$9,0,IF(Y21='Emissions Forecast'!$C$9,1,X28*(1+Y19)))</f>
        <v>3.7647042079895736</v>
      </c>
      <c r="Z28" s="105">
        <f>IF(Z21&lt;'Emissions Forecast'!$C$9,0,IF(Z21='Emissions Forecast'!$C$9,1,Y28*(1+Z19)))</f>
        <v>4.0094664520720151</v>
      </c>
      <c r="AA28" s="105">
        <f>IF(AA21&lt;'Emissions Forecast'!$C$9,0,IF(AA21='Emissions Forecast'!$C$9,1,Z28*(1+AA19)))</f>
        <v>4.2701419134534762</v>
      </c>
      <c r="AB28" s="105">
        <f>IF(AB21&lt;'Emissions Forecast'!$C$9,0,IF(AB21='Emissions Forecast'!$C$9,1,AA28*(1+AB19)))</f>
        <v>4.5477651899566531</v>
      </c>
      <c r="AC28" s="105">
        <f>IF(AC21&lt;'Emissions Forecast'!$C$9,0,IF(AC21='Emissions Forecast'!$C$9,1,AB28*(1+AC19)))</f>
        <v>4.8434381437816842</v>
      </c>
      <c r="AD28" s="105">
        <f>IF(AD21&lt;'Emissions Forecast'!$C$9,0,IF(AD21='Emissions Forecast'!$C$9,1,AC28*(1+AD19)))</f>
        <v>5.1583342746996497</v>
      </c>
      <c r="AE28" s="105">
        <f>IF(AE21&lt;'Emissions Forecast'!$C$9,0,IF(AE21='Emissions Forecast'!$C$9,1,AD28*(1+AE19)))</f>
        <v>5.4937033775692461</v>
      </c>
      <c r="AF28" s="105">
        <f>IF(AF21&lt;'Emissions Forecast'!$C$9,0,IF(AF21='Emissions Forecast'!$C$9,1,AE28*(1+AF19)))</f>
        <v>5.8508765026619098</v>
      </c>
      <c r="AG28" s="105">
        <f>IF(AG21&lt;'Emissions Forecast'!$C$9,0,IF(AG21='Emissions Forecast'!$C$9,1,AF28*(1+AG19)))</f>
        <v>6.2312712384824724</v>
      </c>
      <c r="AH28" s="105">
        <f>IF(AH21&lt;'Emissions Forecast'!$C$9,0,IF(AH21='Emissions Forecast'!$C$9,1,AG28*(1+AH19)))</f>
        <v>6.6043374475304173</v>
      </c>
      <c r="AI28" s="105">
        <f>IF(AI21&lt;'Emissions Forecast'!$C$9,0,IF(AI21='Emissions Forecast'!$C$9,1,AH28*(1+AI19)))</f>
        <v>6.9997391305140626</v>
      </c>
      <c r="AJ28" s="105">
        <f>IF(AJ21&lt;'Emissions Forecast'!$C$9,0,IF(AJ21='Emissions Forecast'!$C$9,1,AI28*(1+AJ19)))</f>
        <v>7.4188135122579384</v>
      </c>
      <c r="AK28" s="105">
        <f>IF(AK21&lt;'Emissions Forecast'!$C$9,0,IF(AK21='Emissions Forecast'!$C$9,1,AJ28*(1+AK19)))</f>
        <v>7.86297787723682</v>
      </c>
      <c r="AL28" s="105">
        <f>IF(AL21&lt;'Emissions Forecast'!$C$9,0,IF(AL21='Emissions Forecast'!$C$9,1,AK28*(1+AL19)))</f>
        <v>8.3337343627469878</v>
      </c>
      <c r="AM28" s="105">
        <f>IF(AM21&lt;'Emissions Forecast'!$C$9,0,IF(AM21='Emissions Forecast'!$C$9,1,AL28*(1+AM19)))</f>
        <v>8.8326750390446485</v>
      </c>
      <c r="AN28" s="105">
        <f>IF(AN21&lt;'Emissions Forecast'!$C$9,0,IF(AN21='Emissions Forecast'!$C$9,1,AM28*(1+AN19)))</f>
        <v>9.3614872936322495</v>
      </c>
      <c r="AO28" s="105">
        <f>IF(AO21&lt;'Emissions Forecast'!$C$9,0,IF(AO21='Emissions Forecast'!$C$9,1,AN28*(1+AO19)))</f>
        <v>9.9219595379020102</v>
      </c>
      <c r="AP28" s="105">
        <f>IF(AP21&lt;'Emissions Forecast'!$C$9,0,IF(AP21='Emissions Forecast'!$C$9,1,AO28*(1+AP19)))</f>
        <v>10.515987255436203</v>
      </c>
      <c r="AQ28" s="105">
        <f>IF(AQ21&lt;'Emissions Forecast'!$C$9,0,IF(AQ21='Emissions Forecast'!$C$9,1,AP28*(1+AQ19)))</f>
        <v>11.145579412419167</v>
      </c>
      <c r="AR28" s="105">
        <f>IF(AR21&lt;'Emissions Forecast'!$C$9,0,IF(AR21='Emissions Forecast'!$C$9,1,AQ28*(1+AR19)))</f>
        <v>11.812865251840702</v>
      </c>
      <c r="AS28" s="105">
        <f>IF(AS21&lt;'Emissions Forecast'!$C$9,0,IF(AS21='Emissions Forecast'!$C$9,1,AR28*(1+AS19)))</f>
        <v>12.520101494468403</v>
      </c>
      <c r="AT28" s="105">
        <f>IF(AT21&lt;'Emissions Forecast'!$C$9,0,IF(AT21='Emissions Forecast'!$C$9,1,AS28*(1+AT19)))</f>
        <v>13.269679970942224</v>
      </c>
      <c r="AU28" s="105">
        <f>IF(AU21&lt;'Emissions Forecast'!$C$9,0,IF(AU21='Emissions Forecast'!$C$9,1,AT28*(1+AU19)))</f>
        <v>14.064135710802534</v>
      </c>
      <c r="AV28" s="105">
        <f>IF(AV21&lt;'Emissions Forecast'!$C$9,0,IF(AV21='Emissions Forecast'!$C$9,1,AU28*(1+AV19)))</f>
        <v>14.90615551580828</v>
      </c>
      <c r="AW28" s="105">
        <f>IF(AW21&lt;'Emissions Forecast'!$C$9,0,IF(AW21='Emissions Forecast'!$C$9,1,AV28*(1+AW19)))</f>
        <v>15.798587046539719</v>
      </c>
      <c r="AX28" s="105">
        <f>IF(AX21&lt;'Emissions Forecast'!$C$9,0,IF(AX21='Emissions Forecast'!$C$9,1,AW28*(1+AX19)))</f>
        <v>16.744448453016052</v>
      </c>
      <c r="AY28" s="105">
        <f>IF(AY21&lt;'Emissions Forecast'!$C$9,0,IF(AY21='Emissions Forecast'!$C$9,1,AX28*(1+AY19)))</f>
        <v>17.746938581898121</v>
      </c>
      <c r="AZ28" s="105">
        <f>IF(AZ21&lt;'Emissions Forecast'!$C$9,0,IF(AZ21='Emissions Forecast'!$C$9,1,AY28*(1+AZ19)))</f>
        <v>18.809447794796359</v>
      </c>
      <c r="BA28" s="105">
        <f>IF(BA21&lt;'Emissions Forecast'!$C$9,0,IF(BA21='Emissions Forecast'!$C$9,1,AZ28*(1+BA19)))</f>
        <v>19.935569434270814</v>
      </c>
      <c r="BB28" s="105">
        <f>IF(BB21&lt;'Emissions Forecast'!$C$9,0,IF(BB21='Emissions Forecast'!$C$9,1,BA28*(1+BB19)))</f>
        <v>21.129111976300607</v>
      </c>
      <c r="BC28" s="105">
        <f>IF(BC21&lt;'Emissions Forecast'!$C$9,0,IF(BC21='Emissions Forecast'!$C$9,1,BB28*(1+BC19)))</f>
        <v>22.394111910321723</v>
      </c>
      <c r="BD28" s="105">
        <f>IF(BD21&lt;'Emissions Forecast'!$C$9,0,IF(BD21='Emissions Forecast'!$C$9,1,BC28*(1+BD19)))</f>
        <v>23.73484739039268</v>
      </c>
      <c r="BE28" s="105">
        <f>IF(BE21&lt;'Emissions Forecast'!$C$9,0,IF(BE21='Emissions Forecast'!$C$9,1,BD28*(1+BE19)))</f>
        <v>25.155852703655487</v>
      </c>
      <c r="BF28" s="105">
        <f>IF(BF21&lt;'Emissions Forecast'!$C$9,0,IF(BF21='Emissions Forecast'!$C$9,1,BE28*(1+BF19)))</f>
        <v>26.661933605023339</v>
      </c>
      <c r="BG28" s="105">
        <f>IF(BG21&lt;'Emissions Forecast'!$C$9,0,IF(BG21='Emissions Forecast'!$C$9,1,BF28*(1+BG19)))</f>
        <v>28.258183569956085</v>
      </c>
      <c r="BH28" s="105">
        <f>IF(BH21&lt;'Emissions Forecast'!$C$9,0,IF(BH21='Emissions Forecast'!$C$9,1,BG28*(1+BH19)))</f>
        <v>29.950001020289353</v>
      </c>
      <c r="BI28" s="105">
        <f>IF(BI21&lt;'Emissions Forecast'!$C$9,0,IF(BI21='Emissions Forecast'!$C$9,1,BH28*(1+BI19)))</f>
        <v>31.743107581374073</v>
      </c>
      <c r="BJ28" s="105">
        <f>IF(BJ21&lt;'Emissions Forecast'!$C$9,0,IF(BJ21='Emissions Forecast'!$C$9,1,BI28*(1+BJ19)))</f>
        <v>33.643567432270935</v>
      </c>
      <c r="BK28" s="105">
        <f>IF(BK21&lt;'Emissions Forecast'!$C$9,0,IF(BK21='Emissions Forecast'!$C$9,1,BJ28*(1+BK19)))</f>
        <v>35.657807814440993</v>
      </c>
      <c r="BL28" s="105">
        <f>IF(BL21&lt;'Emissions Forecast'!$C$9,0,IF(BL21='Emissions Forecast'!$C$9,1,BK28*(1+BL19)))</f>
        <v>37.792640768291569</v>
      </c>
      <c r="BM28" s="105">
        <f>IF(BM21&lt;'Emissions Forecast'!$C$9,0,IF(BM21='Emissions Forecast'!$C$9,1,BL28*(1+BM19)))</f>
        <v>40.055286171089179</v>
      </c>
      <c r="BN28" s="105">
        <f>IF(BN21&lt;'Emissions Forecast'!$C$9,0,IF(BN21='Emissions Forecast'!$C$9,1,BM28*(1+BN19)))</f>
        <v>42.45339615415228</v>
      </c>
      <c r="BO28" s="105">
        <f>IF(BO21&lt;'Emissions Forecast'!$C$9,0,IF(BO21='Emissions Forecast'!$C$9,1,BN28*(1+BO19)))</f>
        <v>44.995080981901374</v>
      </c>
      <c r="BP28" s="105">
        <f>IF(BP21&lt;'Emissions Forecast'!$C$9,0,IF(BP21='Emissions Forecast'!$C$9,1,BO28*(1+BP19)))</f>
        <v>47.688936480287801</v>
      </c>
      <c r="BQ28" s="105">
        <f>IF(BQ21&lt;'Emissions Forecast'!$C$9,0,IF(BQ21='Emissions Forecast'!$C$9,1,BP28*(1+BQ19)))</f>
        <v>50.544073107362628</v>
      </c>
      <c r="BR28" s="105">
        <f>IF(BR21&lt;'Emissions Forecast'!$C$9,0,IF(BR21='Emissions Forecast'!$C$9,1,BQ28*(1+BR19)))</f>
        <v>53.570146764300425</v>
      </c>
      <c r="BS28" s="105">
        <f>IF(BS21&lt;'Emissions Forecast'!$C$9,0,IF(BS21='Emissions Forecast'!$C$9,1,BR28*(1+BS19)))</f>
        <v>56.777391451079083</v>
      </c>
      <c r="BT28" s="105">
        <f>IF(BT21&lt;'Emissions Forecast'!$C$9,0,IF(BT21='Emissions Forecast'!$C$9,1,BS28*(1+BT19)))</f>
        <v>60.176653877255177</v>
      </c>
      <c r="BU28" s="105">
        <f>IF(BU21&lt;'Emissions Forecast'!$C$9,0,IF(BU21='Emissions Forecast'!$C$9,1,BT28*(1+BU19)))</f>
        <v>63.779430144886433</v>
      </c>
      <c r="BV28" s="105">
        <f>IF(BV21&lt;'Emissions Forecast'!$C$9,0,IF(BV21='Emissions Forecast'!$C$9,1,BU28*(1+BV19)))</f>
        <v>67.597904627660782</v>
      </c>
      <c r="BW28" s="105">
        <f>IF(BW21&lt;'Emissions Forecast'!$C$9,0,IF(BW21='Emissions Forecast'!$C$9,1,BV28*(1+BW19)))</f>
        <v>71.644991177718822</v>
      </c>
      <c r="BX28" s="105">
        <f>IF(BX21&lt;'Emissions Forecast'!$C$9,0,IF(BX21='Emissions Forecast'!$C$9,1,BW28*(1+BX19)))</f>
        <v>75.934376799528835</v>
      </c>
      <c r="BY28" s="105">
        <f>IF(BY21&lt;'Emissions Forecast'!$C$9,0,IF(BY21='Emissions Forecast'!$C$9,1,BX28*(1+BY19)))</f>
        <v>80.480567938516614</v>
      </c>
      <c r="BZ28" s="105">
        <f>IF(BZ21&lt;'Emissions Forecast'!$C$9,0,IF(BZ21='Emissions Forecast'!$C$9,1,BY28*(1+BZ19)))</f>
        <v>85.29893954099559</v>
      </c>
      <c r="CA28" s="105">
        <f>IF(CA21&lt;'Emissions Forecast'!$C$9,0,IF(CA21='Emissions Forecast'!$C$9,1,BZ28*(1+CA19)))</f>
        <v>89.966924007376562</v>
      </c>
      <c r="CB28" s="105">
        <f>IF(CB21&lt;'Emissions Forecast'!$C$9,0,IF(CB21='Emissions Forecast'!$C$9,1,CA28*(1+CB19)))</f>
        <v>94.890363923680241</v>
      </c>
      <c r="CC28" s="105">
        <f>IF(CC21&lt;'Emissions Forecast'!$C$9,0,IF(CC21='Emissions Forecast'!$C$9,1,CB28*(1+CC19)))</f>
        <v>100.08323908940363</v>
      </c>
      <c r="CD28" s="105">
        <f>IF(CD21&lt;'Emissions Forecast'!$C$9,0,IF(CD21='Emissions Forecast'!$C$9,1,CC28*(1+CD19)))</f>
        <v>105.56029434857123</v>
      </c>
    </row>
    <row r="30" spans="1:82" s="9" customFormat="1" ht="18" customHeight="1" x14ac:dyDescent="0.35">
      <c r="A30" s="100" t="s">
        <v>96</v>
      </c>
      <c r="B30" s="36">
        <v>2020</v>
      </c>
      <c r="C30" s="36">
        <v>2021</v>
      </c>
      <c r="D30" s="36">
        <v>2022</v>
      </c>
      <c r="E30" s="36">
        <v>2023</v>
      </c>
      <c r="F30" s="36">
        <v>2024</v>
      </c>
      <c r="G30" s="36">
        <v>2025</v>
      </c>
      <c r="H30" s="36">
        <v>2026</v>
      </c>
      <c r="I30" s="36">
        <v>2027</v>
      </c>
      <c r="J30" s="36">
        <v>2028</v>
      </c>
      <c r="K30" s="36">
        <v>2029</v>
      </c>
      <c r="L30" s="36">
        <v>2030</v>
      </c>
      <c r="M30" s="36">
        <v>2031</v>
      </c>
      <c r="N30" s="36">
        <v>2032</v>
      </c>
      <c r="O30" s="36">
        <v>2033</v>
      </c>
      <c r="P30" s="36">
        <v>2034</v>
      </c>
      <c r="Q30" s="36">
        <v>2035</v>
      </c>
      <c r="R30" s="36">
        <v>2036</v>
      </c>
      <c r="S30" s="36">
        <v>2037</v>
      </c>
      <c r="T30" s="36">
        <v>2038</v>
      </c>
      <c r="U30" s="36">
        <v>2039</v>
      </c>
      <c r="V30" s="36">
        <v>2040</v>
      </c>
      <c r="W30" s="36">
        <v>2041</v>
      </c>
      <c r="X30" s="36">
        <v>2042</v>
      </c>
      <c r="Y30" s="36">
        <v>2043</v>
      </c>
      <c r="Z30" s="36">
        <v>2044</v>
      </c>
      <c r="AA30" s="36">
        <v>2045</v>
      </c>
      <c r="AB30" s="36">
        <v>2046</v>
      </c>
      <c r="AC30" s="36">
        <v>2047</v>
      </c>
      <c r="AD30" s="36">
        <v>2048</v>
      </c>
      <c r="AE30" s="36">
        <v>2049</v>
      </c>
      <c r="AF30" s="36">
        <v>2050</v>
      </c>
      <c r="AG30" s="35">
        <v>2051</v>
      </c>
      <c r="AH30" s="36">
        <v>2052</v>
      </c>
      <c r="AI30" s="36">
        <v>2053</v>
      </c>
      <c r="AJ30" s="36">
        <v>2054</v>
      </c>
      <c r="AK30" s="36">
        <v>2055</v>
      </c>
      <c r="AL30" s="36">
        <v>2056</v>
      </c>
      <c r="AM30" s="36">
        <v>2057</v>
      </c>
      <c r="AN30" s="36">
        <v>2058</v>
      </c>
      <c r="AO30" s="36">
        <v>2059</v>
      </c>
      <c r="AP30" s="36">
        <v>2060</v>
      </c>
      <c r="AQ30" s="36">
        <v>2061</v>
      </c>
      <c r="AR30" s="36">
        <v>2062</v>
      </c>
      <c r="AS30" s="36">
        <v>2063</v>
      </c>
      <c r="AT30" s="36">
        <v>2064</v>
      </c>
      <c r="AU30" s="36">
        <v>2065</v>
      </c>
      <c r="AV30" s="36">
        <v>2066</v>
      </c>
      <c r="AW30" s="36">
        <v>2067</v>
      </c>
      <c r="AX30" s="36">
        <v>2068</v>
      </c>
      <c r="AY30" s="36">
        <v>2069</v>
      </c>
      <c r="AZ30" s="36">
        <v>2070</v>
      </c>
      <c r="BA30" s="36">
        <v>2071</v>
      </c>
      <c r="BB30" s="36">
        <v>2072</v>
      </c>
      <c r="BC30" s="36">
        <v>2073</v>
      </c>
      <c r="BD30" s="36">
        <v>2074</v>
      </c>
      <c r="BE30" s="36">
        <v>2075</v>
      </c>
      <c r="BF30" s="36">
        <v>2076</v>
      </c>
      <c r="BG30" s="36">
        <v>2077</v>
      </c>
      <c r="BH30" s="36">
        <v>2078</v>
      </c>
      <c r="BI30" s="36">
        <v>2079</v>
      </c>
      <c r="BJ30" s="36">
        <v>2080</v>
      </c>
      <c r="BK30" s="36">
        <v>2081</v>
      </c>
      <c r="BL30" s="36">
        <v>2082</v>
      </c>
      <c r="BM30" s="36">
        <v>2083</v>
      </c>
      <c r="BN30" s="36">
        <v>2084</v>
      </c>
      <c r="BO30" s="36">
        <v>2085</v>
      </c>
      <c r="BP30" s="36">
        <v>2086</v>
      </c>
      <c r="BQ30" s="36">
        <v>2087</v>
      </c>
      <c r="BR30" s="36">
        <v>2088</v>
      </c>
      <c r="BS30" s="36">
        <v>2089</v>
      </c>
      <c r="BT30" s="36">
        <v>2090</v>
      </c>
      <c r="BU30" s="36">
        <v>2091</v>
      </c>
      <c r="BV30" s="36">
        <v>2092</v>
      </c>
      <c r="BW30" s="36">
        <v>2093</v>
      </c>
      <c r="BX30" s="36">
        <v>2094</v>
      </c>
      <c r="BY30" s="36">
        <v>2095</v>
      </c>
      <c r="BZ30" s="36">
        <v>2096</v>
      </c>
      <c r="CA30" s="36">
        <v>2097</v>
      </c>
      <c r="CB30" s="36">
        <v>2098</v>
      </c>
      <c r="CC30" s="36">
        <v>2099</v>
      </c>
      <c r="CD30" s="36">
        <v>2100</v>
      </c>
    </row>
    <row r="31" spans="1:82" ht="15.75" customHeight="1" x14ac:dyDescent="0.35">
      <c r="A31" s="44" t="s">
        <v>84</v>
      </c>
      <c r="B31" s="101">
        <f>IFERROR(1/B22,0)</f>
        <v>0</v>
      </c>
      <c r="C31" s="101">
        <f t="shared" ref="C31:BN31" si="46">IFERROR(1/C22,0)</f>
        <v>0</v>
      </c>
      <c r="D31" s="101">
        <f t="shared" si="46"/>
        <v>1</v>
      </c>
      <c r="E31" s="101">
        <f t="shared" si="46"/>
        <v>0.96618357487922713</v>
      </c>
      <c r="F31" s="101">
        <f t="shared" si="46"/>
        <v>0.93351070036640305</v>
      </c>
      <c r="G31" s="101">
        <f t="shared" si="46"/>
        <v>0.90194270566802237</v>
      </c>
      <c r="H31" s="101">
        <f t="shared" si="46"/>
        <v>0.87144222769857238</v>
      </c>
      <c r="I31" s="101">
        <f t="shared" si="46"/>
        <v>0.84197316685852419</v>
      </c>
      <c r="J31" s="101">
        <f t="shared" si="46"/>
        <v>0.81350064430775293</v>
      </c>
      <c r="K31" s="101">
        <f t="shared" si="46"/>
        <v>0.78599096068381935</v>
      </c>
      <c r="L31" s="101">
        <f t="shared" si="46"/>
        <v>0.75941155621625056</v>
      </c>
      <c r="M31" s="101">
        <f t="shared" si="46"/>
        <v>0.73373097218961414</v>
      </c>
      <c r="N31" s="101">
        <f t="shared" si="46"/>
        <v>0.70891881370977217</v>
      </c>
      <c r="O31" s="101">
        <f t="shared" si="46"/>
        <v>0.68494571372924862</v>
      </c>
      <c r="P31" s="101">
        <f t="shared" si="46"/>
        <v>0.66178329828912907</v>
      </c>
      <c r="Q31" s="101">
        <f t="shared" si="46"/>
        <v>0.63940415293635666</v>
      </c>
      <c r="R31" s="101">
        <f t="shared" si="46"/>
        <v>0.61778179027667324</v>
      </c>
      <c r="S31" s="101">
        <f t="shared" si="46"/>
        <v>0.59689061862480508</v>
      </c>
      <c r="T31" s="101">
        <f t="shared" si="46"/>
        <v>0.57670591171478758</v>
      </c>
      <c r="U31" s="101">
        <f t="shared" si="46"/>
        <v>0.55720377943457733</v>
      </c>
      <c r="V31" s="101">
        <f t="shared" si="46"/>
        <v>0.53836113955031639</v>
      </c>
      <c r="W31" s="101">
        <f t="shared" si="46"/>
        <v>0.52015569038677911</v>
      </c>
      <c r="X31" s="101">
        <f t="shared" si="46"/>
        <v>0.50256588443167072</v>
      </c>
      <c r="Y31" s="101">
        <f t="shared" si="46"/>
        <v>0.48557090283253213</v>
      </c>
      <c r="Z31" s="101">
        <f t="shared" si="46"/>
        <v>0.46915063075606978</v>
      </c>
      <c r="AA31" s="101">
        <f t="shared" si="46"/>
        <v>0.45328563358074375</v>
      </c>
      <c r="AB31" s="101">
        <f t="shared" si="46"/>
        <v>0.43795713389443841</v>
      </c>
      <c r="AC31" s="101">
        <f t="shared" si="46"/>
        <v>0.42314698926998884</v>
      </c>
      <c r="AD31" s="101">
        <f t="shared" si="46"/>
        <v>0.40883767079225974</v>
      </c>
      <c r="AE31" s="101">
        <f t="shared" si="46"/>
        <v>0.39501224231136212</v>
      </c>
      <c r="AF31" s="101">
        <f t="shared" si="46"/>
        <v>0.38165434039745133</v>
      </c>
      <c r="AG31" s="101">
        <f t="shared" si="46"/>
        <v>0.36874815497338298</v>
      </c>
      <c r="AH31" s="101">
        <f t="shared" si="46"/>
        <v>0.35800791744988641</v>
      </c>
      <c r="AI31" s="101">
        <f t="shared" si="46"/>
        <v>0.3475805023785305</v>
      </c>
      <c r="AJ31" s="101">
        <f t="shared" si="46"/>
        <v>0.33745679842575776</v>
      </c>
      <c r="AK31" s="101">
        <f t="shared" si="46"/>
        <v>0.32762795963665797</v>
      </c>
      <c r="AL31" s="101">
        <f t="shared" si="46"/>
        <v>0.31808539770549316</v>
      </c>
      <c r="AM31" s="101">
        <f t="shared" si="46"/>
        <v>0.30882077447135259</v>
      </c>
      <c r="AN31" s="101">
        <f t="shared" si="46"/>
        <v>0.29982599463238113</v>
      </c>
      <c r="AO31" s="101">
        <f t="shared" si="46"/>
        <v>0.29109319867221473</v>
      </c>
      <c r="AP31" s="101">
        <f t="shared" si="46"/>
        <v>0.28261475599244146</v>
      </c>
      <c r="AQ31" s="101">
        <f t="shared" si="46"/>
        <v>0.2743832582450888</v>
      </c>
      <c r="AR31" s="101">
        <f t="shared" si="46"/>
        <v>0.26639151285930951</v>
      </c>
      <c r="AS31" s="101">
        <f t="shared" si="46"/>
        <v>0.25863253675661119</v>
      </c>
      <c r="AT31" s="101">
        <f t="shared" si="46"/>
        <v>0.25109955024913705</v>
      </c>
      <c r="AU31" s="101">
        <f t="shared" si="46"/>
        <v>0.24378597111566702</v>
      </c>
      <c r="AV31" s="101">
        <f t="shared" si="46"/>
        <v>0.23668540885016218</v>
      </c>
      <c r="AW31" s="101">
        <f t="shared" si="46"/>
        <v>0.22979165907782731</v>
      </c>
      <c r="AX31" s="101">
        <f t="shared" si="46"/>
        <v>0.22309869813381292</v>
      </c>
      <c r="AY31" s="101">
        <f t="shared" si="46"/>
        <v>0.21660067779981837</v>
      </c>
      <c r="AZ31" s="101">
        <f t="shared" si="46"/>
        <v>0.21029192019399842</v>
      </c>
      <c r="BA31" s="101">
        <f t="shared" si="46"/>
        <v>0.20416691280970722</v>
      </c>
      <c r="BB31" s="101">
        <f t="shared" si="46"/>
        <v>0.19822030369874485</v>
      </c>
      <c r="BC31" s="101">
        <f t="shared" si="46"/>
        <v>0.1924468967948979</v>
      </c>
      <c r="BD31" s="101">
        <f t="shared" si="46"/>
        <v>0.18684164737368728</v>
      </c>
      <c r="BE31" s="101">
        <f t="shared" si="46"/>
        <v>0.18139965764435659</v>
      </c>
      <c r="BF31" s="101">
        <f t="shared" si="46"/>
        <v>0.1761161724702491</v>
      </c>
      <c r="BG31" s="101">
        <f t="shared" si="46"/>
        <v>0.17098657521383409</v>
      </c>
      <c r="BH31" s="101">
        <f t="shared" si="46"/>
        <v>0.16600638370275153</v>
      </c>
      <c r="BI31" s="101">
        <f t="shared" si="46"/>
        <v>0.161171246313351</v>
      </c>
      <c r="BJ31" s="101">
        <f t="shared" si="46"/>
        <v>0.15647693816830194</v>
      </c>
      <c r="BK31" s="101">
        <f t="shared" si="46"/>
        <v>0.15191935744495333</v>
      </c>
      <c r="BL31" s="101">
        <f t="shared" si="46"/>
        <v>0.14749452179121683</v>
      </c>
      <c r="BM31" s="101">
        <f t="shared" si="46"/>
        <v>0.14319856484584156</v>
      </c>
      <c r="BN31" s="101">
        <f t="shared" si="46"/>
        <v>0.13902773286004036</v>
      </c>
      <c r="BO31" s="101">
        <f t="shared" ref="BO31:CD31" si="47">IFERROR(1/BO22,0)</f>
        <v>0.13497838141751489</v>
      </c>
      <c r="BP31" s="101">
        <f t="shared" si="47"/>
        <v>0.13104697225001447</v>
      </c>
      <c r="BQ31" s="101">
        <f t="shared" si="47"/>
        <v>0.12723007014564511</v>
      </c>
      <c r="BR31" s="101">
        <f t="shared" si="47"/>
        <v>0.12352433994722825</v>
      </c>
      <c r="BS31" s="101">
        <f t="shared" si="47"/>
        <v>0.11992654363808566</v>
      </c>
      <c r="BT31" s="101">
        <f t="shared" si="47"/>
        <v>0.11643353751270454</v>
      </c>
      <c r="BU31" s="101">
        <f t="shared" si="47"/>
        <v>0.11304226942981023</v>
      </c>
      <c r="BV31" s="101">
        <f t="shared" si="47"/>
        <v>0.10974977614544684</v>
      </c>
      <c r="BW31" s="101">
        <f t="shared" si="47"/>
        <v>0.10655318072373478</v>
      </c>
      <c r="BX31" s="101">
        <f t="shared" si="47"/>
        <v>0.10344969002304347</v>
      </c>
      <c r="BY31" s="101">
        <f t="shared" si="47"/>
        <v>0.10043659225538201</v>
      </c>
      <c r="BZ31" s="101">
        <f t="shared" si="47"/>
        <v>9.7511254616875737E-2</v>
      </c>
      <c r="CA31" s="101">
        <f t="shared" si="47"/>
        <v>9.5132931333537313E-2</v>
      </c>
      <c r="CB31" s="101">
        <f t="shared" si="47"/>
        <v>9.2812615935158368E-2</v>
      </c>
      <c r="CC31" s="101">
        <f t="shared" si="47"/>
        <v>9.0548893595276458E-2</v>
      </c>
      <c r="CD31" s="101">
        <f t="shared" si="47"/>
        <v>8.834038399539168E-2</v>
      </c>
    </row>
    <row r="32" spans="1:82" ht="15.75" customHeight="1" x14ac:dyDescent="0.35">
      <c r="A32" s="91" t="s">
        <v>92</v>
      </c>
      <c r="B32" s="109">
        <f>IFERROR(1/IF($F$9="NR",B24,B27),0)</f>
        <v>0</v>
      </c>
      <c r="C32" s="109">
        <f t="shared" ref="C32:BN32" si="48">IFERROR(1/IF($F$9="NR",C24,C27),0)</f>
        <v>0</v>
      </c>
      <c r="D32" s="109">
        <f t="shared" si="48"/>
        <v>1</v>
      </c>
      <c r="E32" s="109">
        <f t="shared" si="48"/>
        <v>0.94169939072049424</v>
      </c>
      <c r="F32" s="109">
        <f t="shared" si="48"/>
        <v>0.89114053260324921</v>
      </c>
      <c r="G32" s="109">
        <f t="shared" si="48"/>
        <v>0.84412288775528022</v>
      </c>
      <c r="H32" s="109">
        <f t="shared" si="48"/>
        <v>0.7995859503223266</v>
      </c>
      <c r="I32" s="109">
        <f t="shared" si="48"/>
        <v>0.75739883520159779</v>
      </c>
      <c r="J32" s="109">
        <f t="shared" si="48"/>
        <v>0.71743756294553174</v>
      </c>
      <c r="K32" s="109">
        <f t="shared" si="48"/>
        <v>0.67958469541113176</v>
      </c>
      <c r="L32" s="109">
        <f t="shared" si="48"/>
        <v>0.64372899063288036</v>
      </c>
      <c r="M32" s="109">
        <f t="shared" si="48"/>
        <v>0.60976507590497342</v>
      </c>
      <c r="N32" s="109">
        <f t="shared" si="48"/>
        <v>0.57759313811212798</v>
      </c>
      <c r="O32" s="109">
        <f t="shared" si="48"/>
        <v>0.54711863039890885</v>
      </c>
      <c r="P32" s="109">
        <f t="shared" si="48"/>
        <v>0.5182519943155337</v>
      </c>
      <c r="Q32" s="109">
        <f t="shared" si="48"/>
        <v>0.49090839662359925</v>
      </c>
      <c r="R32" s="109">
        <f t="shared" si="48"/>
        <v>0.46500747998825359</v>
      </c>
      <c r="S32" s="109">
        <f t="shared" si="48"/>
        <v>0.44047312682414863</v>
      </c>
      <c r="T32" s="109">
        <f t="shared" si="48"/>
        <v>0.41723323560116388</v>
      </c>
      <c r="U32" s="109">
        <f t="shared" si="48"/>
        <v>0.39521950895250918</v>
      </c>
      <c r="V32" s="109">
        <f t="shared" si="48"/>
        <v>0.37436725296249806</v>
      </c>
      <c r="W32" s="109">
        <f t="shared" si="48"/>
        <v>0.35461518704413958</v>
      </c>
      <c r="X32" s="109">
        <f t="shared" si="48"/>
        <v>0.33590526384781627</v>
      </c>
      <c r="Y32" s="109">
        <f t="shared" si="48"/>
        <v>0.31818249867179721</v>
      </c>
      <c r="Z32" s="109">
        <f t="shared" si="48"/>
        <v>0.30139480787325684</v>
      </c>
      <c r="AA32" s="109">
        <f t="shared" si="48"/>
        <v>0.28549285580492267</v>
      </c>
      <c r="AB32" s="109">
        <f t="shared" si="48"/>
        <v>0.27042990982752935</v>
      </c>
      <c r="AC32" s="109">
        <f t="shared" si="48"/>
        <v>0.25616170297198954</v>
      </c>
      <c r="AD32" s="109">
        <f t="shared" si="48"/>
        <v>0.24264630384767413</v>
      </c>
      <c r="AE32" s="109">
        <f t="shared" si="48"/>
        <v>0.22984399341448722</v>
      </c>
      <c r="AF32" s="109">
        <f t="shared" si="48"/>
        <v>0.21771714825659491</v>
      </c>
      <c r="AG32" s="109">
        <f t="shared" si="48"/>
        <v>0.20623013001477211</v>
      </c>
      <c r="AH32" s="109">
        <f t="shared" si="48"/>
        <v>0.19629747764589006</v>
      </c>
      <c r="AI32" s="109">
        <f t="shared" si="48"/>
        <v>0.18684321116113659</v>
      </c>
      <c r="AJ32" s="109">
        <f t="shared" si="48"/>
        <v>0.17784429008293984</v>
      </c>
      <c r="AK32" s="109">
        <f t="shared" si="48"/>
        <v>0.16927878363120105</v>
      </c>
      <c r="AL32" s="109">
        <f t="shared" si="48"/>
        <v>0.16112581727698558</v>
      </c>
      <c r="AM32" s="109">
        <f t="shared" si="48"/>
        <v>0.15336552187034608</v>
      </c>
      <c r="AN32" s="109">
        <f t="shared" si="48"/>
        <v>0.14597898521830011</v>
      </c>
      <c r="AO32" s="109">
        <f t="shared" si="48"/>
        <v>0.13894820599495536</v>
      </c>
      <c r="AP32" s="109">
        <f t="shared" si="48"/>
        <v>0.1322560498714595</v>
      </c>
      <c r="AQ32" s="109">
        <f t="shared" si="48"/>
        <v>0.12588620775886114</v>
      </c>
      <c r="AR32" s="109">
        <f t="shared" si="48"/>
        <v>0.11982315606211796</v>
      </c>
      <c r="AS32" s="109">
        <f t="shared" si="48"/>
        <v>0.11405211884838945</v>
      </c>
      <c r="AT32" s="109">
        <f t="shared" si="48"/>
        <v>0.10855903183741619</v>
      </c>
      <c r="AU32" s="109">
        <f t="shared" si="48"/>
        <v>0.10333050812622901</v>
      </c>
      <c r="AV32" s="109">
        <f t="shared" si="48"/>
        <v>9.8353805564657351E-2</v>
      </c>
      <c r="AW32" s="109">
        <f t="shared" si="48"/>
        <v>9.3616795702129593E-2</v>
      </c>
      <c r="AX32" s="109">
        <f t="shared" si="48"/>
        <v>8.9107934230087185E-2</v>
      </c>
      <c r="AY32" s="109">
        <f t="shared" si="48"/>
        <v>8.4816232847979428E-2</v>
      </c>
      <c r="AZ32" s="109">
        <f t="shared" si="48"/>
        <v>8.0731232484275106E-2</v>
      </c>
      <c r="BA32" s="109">
        <f t="shared" si="48"/>
        <v>7.6842977807229304E-2</v>
      </c>
      <c r="BB32" s="109">
        <f t="shared" si="48"/>
        <v>7.3141992963286995E-2</v>
      </c>
      <c r="BC32" s="109">
        <f t="shared" si="48"/>
        <v>6.9619258483996749E-2</v>
      </c>
      <c r="BD32" s="109">
        <f t="shared" si="48"/>
        <v>6.6266189305155862E-2</v>
      </c>
      <c r="BE32" s="109">
        <f t="shared" si="48"/>
        <v>6.3074613844618183E-2</v>
      </c>
      <c r="BF32" s="109">
        <f t="shared" si="48"/>
        <v>6.0036754087776686E-2</v>
      </c>
      <c r="BG32" s="109">
        <f t="shared" si="48"/>
        <v>5.7145206632187973E-2</v>
      </c>
      <c r="BH32" s="109">
        <f t="shared" si="48"/>
        <v>5.4392924645143705E-2</v>
      </c>
      <c r="BI32" s="109">
        <f t="shared" si="48"/>
        <v>5.1773200690218638E-2</v>
      </c>
      <c r="BJ32" s="109">
        <f t="shared" si="48"/>
        <v>4.9279650380942931E-2</v>
      </c>
      <c r="BK32" s="109">
        <f t="shared" si="48"/>
        <v>4.6906196821761788E-2</v>
      </c>
      <c r="BL32" s="109">
        <f t="shared" si="48"/>
        <v>4.4647055798364539E-2</v>
      </c>
      <c r="BM32" s="109">
        <f t="shared" si="48"/>
        <v>4.2496721681291212E-2</v>
      </c>
      <c r="BN32" s="109">
        <f t="shared" si="48"/>
        <v>4.0449954008462984E-2</v>
      </c>
      <c r="BO32" s="109">
        <f t="shared" ref="BO32:CD32" si="49">IFERROR(1/IF($F$9="NR",BO24,BO27),0)</f>
        <v>3.8501764713937736E-2</v>
      </c>
      <c r="BP32" s="109">
        <f t="shared" si="49"/>
        <v>3.6647405971766363E-2</v>
      </c>
      <c r="BQ32" s="109">
        <f t="shared" si="49"/>
        <v>3.4882358625324919E-2</v>
      </c>
      <c r="BR32" s="109">
        <f t="shared" si="49"/>
        <v>3.3202321173924347E-2</v>
      </c>
      <c r="BS32" s="109">
        <f t="shared" si="49"/>
        <v>3.160319928985756E-2</v>
      </c>
      <c r="BT32" s="109">
        <f t="shared" si="49"/>
        <v>3.0081095840336525E-2</v>
      </c>
      <c r="BU32" s="109">
        <f t="shared" si="49"/>
        <v>2.8632301390002408E-2</v>
      </c>
      <c r="BV32" s="109">
        <f t="shared" si="49"/>
        <v>2.7253285160862749E-2</v>
      </c>
      <c r="BW32" s="109">
        <f t="shared" si="49"/>
        <v>2.5940686427624926E-2</v>
      </c>
      <c r="BX32" s="109">
        <f t="shared" si="49"/>
        <v>2.469130632745567E-2</v>
      </c>
      <c r="BY32" s="109">
        <f t="shared" si="49"/>
        <v>2.3502100064206805E-2</v>
      </c>
      <c r="BZ32" s="109">
        <f t="shared" si="49"/>
        <v>2.2370169488108514E-2</v>
      </c>
      <c r="CA32" s="109">
        <f t="shared" si="49"/>
        <v>2.1396623135445738E-2</v>
      </c>
      <c r="CB32" s="109">
        <f t="shared" si="49"/>
        <v>2.0465445371062402E-2</v>
      </c>
      <c r="CC32" s="109">
        <f t="shared" si="49"/>
        <v>1.9574792320480539E-2</v>
      </c>
      <c r="CD32" s="109">
        <f t="shared" si="49"/>
        <v>1.8722900354357284E-2</v>
      </c>
    </row>
    <row r="33" spans="1:82" ht="15.75" customHeight="1" x14ac:dyDescent="0.35">
      <c r="A33" s="92" t="s">
        <v>93</v>
      </c>
      <c r="B33" s="105">
        <f>IFERROR(1/IF($F$9="NR",B25,B28),0)</f>
        <v>0</v>
      </c>
      <c r="C33" s="105">
        <f t="shared" ref="C33:BN33" si="50">IFERROR(1/IF($F$9="NR",C25,C28),0)</f>
        <v>0</v>
      </c>
      <c r="D33" s="105">
        <f t="shared" si="50"/>
        <v>1</v>
      </c>
      <c r="E33" s="105">
        <f t="shared" si="50"/>
        <v>0.93441351535708617</v>
      </c>
      <c r="F33" s="105">
        <f t="shared" si="50"/>
        <v>0.87822469910814693</v>
      </c>
      <c r="G33" s="105">
        <f t="shared" si="50"/>
        <v>0.82541466861045032</v>
      </c>
      <c r="H33" s="105">
        <f t="shared" si="50"/>
        <v>0.7750263316577235</v>
      </c>
      <c r="I33" s="105">
        <f t="shared" si="50"/>
        <v>0.72771400558463839</v>
      </c>
      <c r="J33" s="105">
        <f t="shared" si="50"/>
        <v>0.68328991195864708</v>
      </c>
      <c r="K33" s="105">
        <f t="shared" si="50"/>
        <v>0.64157773548602337</v>
      </c>
      <c r="L33" s="105">
        <f t="shared" si="50"/>
        <v>0.60241192423207512</v>
      </c>
      <c r="M33" s="105">
        <f t="shared" si="50"/>
        <v>0.56563703256017539</v>
      </c>
      <c r="N33" s="105">
        <f t="shared" si="50"/>
        <v>0.53110710418179607</v>
      </c>
      <c r="O33" s="105">
        <f t="shared" si="50"/>
        <v>0.49868509286892304</v>
      </c>
      <c r="P33" s="105">
        <f t="shared" si="50"/>
        <v>0.46824231852971382</v>
      </c>
      <c r="Q33" s="105">
        <f t="shared" si="50"/>
        <v>0.43965795648860712</v>
      </c>
      <c r="R33" s="105">
        <f t="shared" si="50"/>
        <v>0.41281855794388544</v>
      </c>
      <c r="S33" s="105">
        <f t="shared" si="50"/>
        <v>0.38761759969942727</v>
      </c>
      <c r="T33" s="105">
        <f t="shared" si="50"/>
        <v>0.36395506138357425</v>
      </c>
      <c r="U33" s="105">
        <f t="shared" si="50"/>
        <v>0.3417370284771335</v>
      </c>
      <c r="V33" s="105">
        <f t="shared" si="50"/>
        <v>0.32087531957496707</v>
      </c>
      <c r="W33" s="105">
        <f t="shared" si="50"/>
        <v>0.30128713640180388</v>
      </c>
      <c r="X33" s="105">
        <f t="shared" si="50"/>
        <v>0.28289473519321695</v>
      </c>
      <c r="Y33" s="105">
        <f t="shared" si="50"/>
        <v>0.26562511813750694</v>
      </c>
      <c r="Z33" s="105">
        <f t="shared" si="50"/>
        <v>0.2494097436538518</v>
      </c>
      <c r="AA33" s="105">
        <f t="shared" si="50"/>
        <v>0.23418425435684179</v>
      </c>
      <c r="AB33" s="105">
        <f t="shared" si="50"/>
        <v>0.2198882216277159</v>
      </c>
      <c r="AC33" s="105">
        <f t="shared" si="50"/>
        <v>0.20646490577852511</v>
      </c>
      <c r="AD33" s="105">
        <f t="shared" si="50"/>
        <v>0.19386103085733547</v>
      </c>
      <c r="AE33" s="105">
        <f t="shared" si="50"/>
        <v>0.18202657320069249</v>
      </c>
      <c r="AF33" s="105">
        <f t="shared" si="50"/>
        <v>0.17091456289413062</v>
      </c>
      <c r="AG33" s="105">
        <f t="shared" si="50"/>
        <v>0.16048089735274212</v>
      </c>
      <c r="AH33" s="105">
        <f t="shared" si="50"/>
        <v>0.15141564281727207</v>
      </c>
      <c r="AI33" s="105">
        <f t="shared" si="50"/>
        <v>0.14286246692261512</v>
      </c>
      <c r="AJ33" s="105">
        <f t="shared" si="50"/>
        <v>0.13479244333985785</v>
      </c>
      <c r="AK33" s="105">
        <f t="shared" si="50"/>
        <v>0.1271782797322859</v>
      </c>
      <c r="AL33" s="105">
        <f t="shared" si="50"/>
        <v>0.1199942254543349</v>
      </c>
      <c r="AM33" s="105">
        <f t="shared" si="50"/>
        <v>0.11321598446444839</v>
      </c>
      <c r="AN33" s="105">
        <f t="shared" si="50"/>
        <v>0.10682063315731968</v>
      </c>
      <c r="AO33" s="105">
        <f t="shared" si="50"/>
        <v>0.10078654283763075</v>
      </c>
      <c r="AP33" s="105">
        <f t="shared" si="50"/>
        <v>9.5093306573099307E-2</v>
      </c>
      <c r="AQ33" s="105">
        <f t="shared" si="50"/>
        <v>8.9721670179455329E-2</v>
      </c>
      <c r="AR33" s="105">
        <f t="shared" si="50"/>
        <v>8.4653467103942309E-2</v>
      </c>
      <c r="AS33" s="105">
        <f t="shared" si="50"/>
        <v>7.9871556987123254E-2</v>
      </c>
      <c r="AT33" s="105">
        <f t="shared" si="50"/>
        <v>7.535976769521098E-2</v>
      </c>
      <c r="AU33" s="105">
        <f t="shared" si="50"/>
        <v>7.1102840626879701E-2</v>
      </c>
      <c r="AV33" s="105">
        <f t="shared" si="50"/>
        <v>6.7086379109588631E-2</v>
      </c>
      <c r="AW33" s="105">
        <f t="shared" si="50"/>
        <v>6.3296799710897231E-2</v>
      </c>
      <c r="AX33" s="105">
        <f t="shared" si="50"/>
        <v>5.9721286300109665E-2</v>
      </c>
      <c r="AY33" s="105">
        <f t="shared" si="50"/>
        <v>5.6347746704888027E-2</v>
      </c>
      <c r="AZ33" s="105">
        <f t="shared" si="50"/>
        <v>5.3164771816249193E-2</v>
      </c>
      <c r="BA33" s="105">
        <f t="shared" si="50"/>
        <v>5.0161597003641201E-2</v>
      </c>
      <c r="BB33" s="105">
        <f t="shared" si="50"/>
        <v>4.7328065709607028E-2</v>
      </c>
      <c r="BC33" s="105">
        <f t="shared" si="50"/>
        <v>4.465459510091524E-2</v>
      </c>
      <c r="BD33" s="105">
        <f t="shared" si="50"/>
        <v>4.2132143659991551E-2</v>
      </c>
      <c r="BE33" s="105">
        <f t="shared" si="50"/>
        <v>3.9752180607047619E-2</v>
      </c>
      <c r="BF33" s="105">
        <f t="shared" si="50"/>
        <v>3.7506657049494387E-2</v>
      </c>
      <c r="BG33" s="105">
        <f t="shared" si="50"/>
        <v>3.538797876106918E-2</v>
      </c>
      <c r="BH33" s="105">
        <f t="shared" si="50"/>
        <v>3.3388980498616987E-2</v>
      </c>
      <c r="BI33" s="105">
        <f t="shared" si="50"/>
        <v>3.1502901769667024E-2</v>
      </c>
      <c r="BJ33" s="105">
        <f t="shared" si="50"/>
        <v>2.9723363968851866E-2</v>
      </c>
      <c r="BK33" s="105">
        <f t="shared" si="50"/>
        <v>2.8044348805845876E-2</v>
      </c>
      <c r="BL33" s="105">
        <f t="shared" si="50"/>
        <v>2.6460177951867569E-2</v>
      </c>
      <c r="BM33" s="105">
        <f t="shared" si="50"/>
        <v>2.496549383591155E-2</v>
      </c>
      <c r="BN33" s="105">
        <f t="shared" si="50"/>
        <v>2.3555241525764058E-2</v>
      </c>
      <c r="BO33" s="105">
        <f t="shared" ref="BO33:CD33" si="51">IFERROR(1/IF($F$9="NR",BO25,BO28),0)</f>
        <v>2.2224651632524801E-2</v>
      </c>
      <c r="BP33" s="105">
        <f t="shared" si="51"/>
        <v>2.0969224180819163E-2</v>
      </c>
      <c r="BQ33" s="105">
        <f t="shared" si="51"/>
        <v>1.9784713390150834E-2</v>
      </c>
      <c r="BR33" s="105">
        <f t="shared" si="51"/>
        <v>1.8667113315926326E-2</v>
      </c>
      <c r="BS33" s="105">
        <f t="shared" si="51"/>
        <v>1.7612644301590128E-2</v>
      </c>
      <c r="BT33" s="105">
        <f t="shared" si="51"/>
        <v>1.6617740196052468E-2</v>
      </c>
      <c r="BU33" s="105">
        <f t="shared" si="51"/>
        <v>1.5679036293179797E-2</v>
      </c>
      <c r="BV33" s="105">
        <f t="shared" si="51"/>
        <v>1.4793357952560029E-2</v>
      </c>
      <c r="BW33" s="105">
        <f t="shared" si="51"/>
        <v>1.3957709863058707E-2</v>
      </c>
      <c r="BX33" s="105">
        <f t="shared" si="51"/>
        <v>1.3169265912856019E-2</v>
      </c>
      <c r="BY33" s="105">
        <f t="shared" si="51"/>
        <v>1.2425359631705794E-2</v>
      </c>
      <c r="BZ33" s="105">
        <f t="shared" si="51"/>
        <v>1.1723475173092735E-2</v>
      </c>
      <c r="CA33" s="105">
        <f t="shared" si="51"/>
        <v>1.1115196068257352E-2</v>
      </c>
      <c r="CB33" s="105">
        <f t="shared" si="51"/>
        <v>1.0538477866986517E-2</v>
      </c>
      <c r="CC33" s="105">
        <f t="shared" si="51"/>
        <v>9.9916830140430127E-3</v>
      </c>
      <c r="CD33" s="105">
        <f t="shared" si="51"/>
        <v>9.4732589196643811E-3</v>
      </c>
    </row>
  </sheetData>
  <mergeCells count="7">
    <mergeCell ref="E9:E10"/>
    <mergeCell ref="F9:F10"/>
    <mergeCell ref="B1:L1"/>
    <mergeCell ref="B2:L2"/>
    <mergeCell ref="B3:L3"/>
    <mergeCell ref="B4:L4"/>
    <mergeCell ref="B5:L5"/>
  </mergeCells>
  <hyperlinks>
    <hyperlink ref="B3" r:id="rId1" display="https://en.wikipedia.org/wiki/Fisher_equation" xr:uid="{1767BEC0-3874-49B4-9B83-4F87F43283ED}"/>
  </hyperlinks>
  <pageMargins left="0.7" right="0.7" top="0.75" bottom="0.75" header="0.3" footer="0.3"/>
  <pageSetup paperSize="9" orientation="portrait" r:id="rId2"/>
  <headerFooter>
    <oddHeader>&amp;C&amp;"Calibri"&amp;10&amp;K000000OFFICIAL&amp;1#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8"/>
    <outlinePr summaryBelow="0" summaryRight="0"/>
  </sheetPr>
  <dimension ref="A1:CE43"/>
  <sheetViews>
    <sheetView zoomScale="70" zoomScaleNormal="70" workbookViewId="0">
      <selection activeCell="B32" sqref="B32"/>
    </sheetView>
  </sheetViews>
  <sheetFormatPr defaultColWidth="14.453125" defaultRowHeight="15.75" customHeight="1" x14ac:dyDescent="0.35"/>
  <cols>
    <col min="1" max="1" width="27.90625" style="6" bestFit="1" customWidth="1"/>
    <col min="2" max="2" width="20.6328125" style="6" customWidth="1"/>
    <col min="3" max="3" width="13.54296875" style="6" customWidth="1"/>
    <col min="4" max="4" width="21.08984375" style="6" customWidth="1"/>
    <col min="5" max="5" width="17.36328125" style="6" customWidth="1"/>
    <col min="6" max="6" width="13.81640625" style="6" bestFit="1" customWidth="1"/>
    <col min="7" max="33" width="20.6328125" style="6" customWidth="1"/>
    <col min="34" max="16384" width="14.453125" style="6"/>
  </cols>
  <sheetData>
    <row r="1" spans="1:83" ht="15.75" customHeight="1" x14ac:dyDescent="0.35">
      <c r="A1" s="13" t="s">
        <v>2</v>
      </c>
      <c r="B1" s="128" t="s">
        <v>48</v>
      </c>
      <c r="C1" s="128"/>
      <c r="D1" s="128"/>
      <c r="E1" s="128"/>
      <c r="F1" s="128"/>
      <c r="G1" s="128"/>
      <c r="H1" s="14"/>
      <c r="I1" s="14"/>
    </row>
    <row r="2" spans="1:83" ht="15.75" customHeight="1" x14ac:dyDescent="0.35">
      <c r="A2" s="15" t="s">
        <v>8</v>
      </c>
      <c r="B2" s="129" t="s">
        <v>10</v>
      </c>
      <c r="C2" s="129"/>
      <c r="D2" s="129"/>
      <c r="E2" s="129"/>
      <c r="F2" s="129"/>
      <c r="G2" s="129"/>
    </row>
    <row r="3" spans="1:83" ht="52.25" customHeight="1" x14ac:dyDescent="0.35">
      <c r="A3" s="15" t="s">
        <v>4</v>
      </c>
      <c r="B3" s="130" t="s">
        <v>111</v>
      </c>
      <c r="C3" s="130"/>
      <c r="D3" s="130"/>
      <c r="E3" s="130"/>
      <c r="F3" s="130"/>
      <c r="G3" s="130"/>
      <c r="H3" s="16"/>
      <c r="I3" s="16"/>
    </row>
    <row r="5" spans="1:83" s="44" customFormat="1" ht="15.75" customHeight="1" x14ac:dyDescent="0.35">
      <c r="A5" s="126" t="s">
        <v>64</v>
      </c>
      <c r="B5" s="127"/>
      <c r="C5" s="79">
        <f>'Emissions Forecast'!C7</f>
        <v>2</v>
      </c>
    </row>
    <row r="6" spans="1:83" s="44" customFormat="1" ht="15.75" customHeight="1" x14ac:dyDescent="0.35">
      <c r="A6" s="85"/>
      <c r="B6" s="85"/>
      <c r="C6" s="3"/>
    </row>
    <row r="7" spans="1:83" s="44" customFormat="1" ht="15.75" customHeight="1" x14ac:dyDescent="0.35">
      <c r="A7" s="76" t="s">
        <v>85</v>
      </c>
      <c r="B7" s="79" t="str">
        <f>'Emissions Forecast'!B11</f>
        <v>Nominal</v>
      </c>
      <c r="C7" s="76" t="s">
        <v>83</v>
      </c>
      <c r="D7" s="79" t="str">
        <f>IF( 'Emissions Forecast'!B11="Real",'Emissions Forecast'!D11,"N/A")</f>
        <v>N/A</v>
      </c>
    </row>
    <row r="8" spans="1:83" s="44" customFormat="1" ht="15.75" customHeight="1" x14ac:dyDescent="0.35"/>
    <row r="9" spans="1:83" s="44" customFormat="1" ht="15.75" customHeight="1" x14ac:dyDescent="0.35">
      <c r="A9" s="73" t="s">
        <v>65</v>
      </c>
      <c r="D9" s="73" t="s">
        <v>69</v>
      </c>
      <c r="G9" s="73" t="s">
        <v>68</v>
      </c>
      <c r="J9" s="73" t="s">
        <v>67</v>
      </c>
      <c r="M9" s="73" t="s">
        <v>66</v>
      </c>
    </row>
    <row r="10" spans="1:83" ht="15.75" customHeight="1" x14ac:dyDescent="0.35">
      <c r="A10" s="17" t="s">
        <v>18</v>
      </c>
      <c r="B10" s="77" t="s">
        <v>12</v>
      </c>
      <c r="D10" s="74" t="s">
        <v>18</v>
      </c>
      <c r="E10" s="77" t="s">
        <v>12</v>
      </c>
      <c r="G10" s="74" t="s">
        <v>18</v>
      </c>
      <c r="H10" s="77" t="s">
        <v>12</v>
      </c>
      <c r="J10" s="74" t="s">
        <v>18</v>
      </c>
      <c r="K10" s="77" t="s">
        <v>12</v>
      </c>
      <c r="M10" s="74" t="s">
        <v>18</v>
      </c>
      <c r="N10" s="77" t="s">
        <v>12</v>
      </c>
    </row>
    <row r="11" spans="1:83" s="44" customFormat="1" ht="15.75" customHeight="1" x14ac:dyDescent="0.35">
      <c r="A11" s="18" t="s">
        <v>70</v>
      </c>
      <c r="B11" s="78" t="s">
        <v>56</v>
      </c>
      <c r="D11" s="75" t="s">
        <v>70</v>
      </c>
      <c r="E11" s="78" t="s">
        <v>56</v>
      </c>
      <c r="G11" s="75" t="s">
        <v>70</v>
      </c>
      <c r="H11" s="78" t="s">
        <v>55</v>
      </c>
      <c r="J11" s="75" t="s">
        <v>70</v>
      </c>
      <c r="K11" s="78" t="s">
        <v>55</v>
      </c>
      <c r="M11" s="75" t="s">
        <v>70</v>
      </c>
      <c r="N11" s="78" t="s">
        <v>55</v>
      </c>
    </row>
    <row r="12" spans="1:83" s="44" customFormat="1" ht="15.75" customHeight="1" x14ac:dyDescent="0.35">
      <c r="A12"/>
      <c r="B12"/>
      <c r="D12"/>
      <c r="E12"/>
      <c r="G12"/>
      <c r="H12"/>
      <c r="J12"/>
      <c r="K12"/>
      <c r="M12"/>
      <c r="N12"/>
    </row>
    <row r="13" spans="1:83" ht="15.75" customHeight="1" x14ac:dyDescent="0.35">
      <c r="A13" s="48" t="s">
        <v>19</v>
      </c>
      <c r="B13" s="49" t="str">
        <f>IF(B11="Renewal","CPI",IF(B11="Enhancement","RPI"))</f>
        <v>RPI</v>
      </c>
      <c r="D13" s="76" t="s">
        <v>19</v>
      </c>
      <c r="E13" s="49" t="str">
        <f>IF(E11="Renewal","CPI",IF(E11="Enhancement","RPI"))</f>
        <v>RPI</v>
      </c>
      <c r="G13" s="76" t="s">
        <v>19</v>
      </c>
      <c r="H13" s="49" t="str">
        <f>IF(H11="Renewal","CPI",IF(H11="Enhancement","RPI"))</f>
        <v>CPI</v>
      </c>
      <c r="J13" s="76" t="s">
        <v>19</v>
      </c>
      <c r="K13" s="49" t="str">
        <f>IF(K11="Renewal","CPI",IF(K11="Enhancement","RPI"))</f>
        <v>CPI</v>
      </c>
      <c r="M13" s="76" t="s">
        <v>19</v>
      </c>
      <c r="N13" s="49" t="str">
        <f>IF(N11="Renewal","CPI",IF(N11="Enhancement","RPI"))</f>
        <v>CPI</v>
      </c>
    </row>
    <row r="15" spans="1:83" s="10" customFormat="1" ht="14.5" x14ac:dyDescent="0.35">
      <c r="A15" s="33" t="s">
        <v>65</v>
      </c>
      <c r="B15" s="33" t="s">
        <v>108</v>
      </c>
      <c r="C15" s="34">
        <v>2020</v>
      </c>
      <c r="D15" s="34">
        <f t="shared" ref="D15:AG15" si="0">C15+1</f>
        <v>2021</v>
      </c>
      <c r="E15" s="34">
        <f t="shared" si="0"/>
        <v>2022</v>
      </c>
      <c r="F15" s="34">
        <f t="shared" si="0"/>
        <v>2023</v>
      </c>
      <c r="G15" s="34">
        <f t="shared" si="0"/>
        <v>2024</v>
      </c>
      <c r="H15" s="34">
        <f t="shared" si="0"/>
        <v>2025</v>
      </c>
      <c r="I15" s="34">
        <f t="shared" si="0"/>
        <v>2026</v>
      </c>
      <c r="J15" s="34">
        <f t="shared" si="0"/>
        <v>2027</v>
      </c>
      <c r="K15" s="34">
        <f t="shared" si="0"/>
        <v>2028</v>
      </c>
      <c r="L15" s="34">
        <f t="shared" si="0"/>
        <v>2029</v>
      </c>
      <c r="M15" s="34">
        <f t="shared" si="0"/>
        <v>2030</v>
      </c>
      <c r="N15" s="34">
        <f t="shared" si="0"/>
        <v>2031</v>
      </c>
      <c r="O15" s="34">
        <f t="shared" si="0"/>
        <v>2032</v>
      </c>
      <c r="P15" s="34">
        <f t="shared" si="0"/>
        <v>2033</v>
      </c>
      <c r="Q15" s="34">
        <f t="shared" si="0"/>
        <v>2034</v>
      </c>
      <c r="R15" s="34">
        <f t="shared" si="0"/>
        <v>2035</v>
      </c>
      <c r="S15" s="34">
        <f t="shared" si="0"/>
        <v>2036</v>
      </c>
      <c r="T15" s="34">
        <f t="shared" si="0"/>
        <v>2037</v>
      </c>
      <c r="U15" s="34">
        <f t="shared" si="0"/>
        <v>2038</v>
      </c>
      <c r="V15" s="34">
        <f t="shared" si="0"/>
        <v>2039</v>
      </c>
      <c r="W15" s="34">
        <f t="shared" si="0"/>
        <v>2040</v>
      </c>
      <c r="X15" s="34">
        <f t="shared" si="0"/>
        <v>2041</v>
      </c>
      <c r="Y15" s="34">
        <f t="shared" si="0"/>
        <v>2042</v>
      </c>
      <c r="Z15" s="34">
        <f t="shared" si="0"/>
        <v>2043</v>
      </c>
      <c r="AA15" s="34">
        <f t="shared" si="0"/>
        <v>2044</v>
      </c>
      <c r="AB15" s="34">
        <f t="shared" si="0"/>
        <v>2045</v>
      </c>
      <c r="AC15" s="34">
        <f t="shared" si="0"/>
        <v>2046</v>
      </c>
      <c r="AD15" s="34">
        <f t="shared" si="0"/>
        <v>2047</v>
      </c>
      <c r="AE15" s="34">
        <f t="shared" si="0"/>
        <v>2048</v>
      </c>
      <c r="AF15" s="34">
        <f t="shared" si="0"/>
        <v>2049</v>
      </c>
      <c r="AG15" s="34">
        <f t="shared" si="0"/>
        <v>2050</v>
      </c>
      <c r="AH15" s="34">
        <f t="shared" ref="AH15" si="1">AG15+1</f>
        <v>2051</v>
      </c>
      <c r="AI15" s="34">
        <f t="shared" ref="AI15" si="2">AH15+1</f>
        <v>2052</v>
      </c>
      <c r="AJ15" s="34">
        <f t="shared" ref="AJ15" si="3">AI15+1</f>
        <v>2053</v>
      </c>
      <c r="AK15" s="34">
        <f t="shared" ref="AK15" si="4">AJ15+1</f>
        <v>2054</v>
      </c>
      <c r="AL15" s="34">
        <f t="shared" ref="AL15" si="5">AK15+1</f>
        <v>2055</v>
      </c>
      <c r="AM15" s="34">
        <f t="shared" ref="AM15" si="6">AL15+1</f>
        <v>2056</v>
      </c>
      <c r="AN15" s="34">
        <f t="shared" ref="AN15" si="7">AM15+1</f>
        <v>2057</v>
      </c>
      <c r="AO15" s="34">
        <f t="shared" ref="AO15" si="8">AN15+1</f>
        <v>2058</v>
      </c>
      <c r="AP15" s="34">
        <f t="shared" ref="AP15" si="9">AO15+1</f>
        <v>2059</v>
      </c>
      <c r="AQ15" s="34">
        <f t="shared" ref="AQ15" si="10">AP15+1</f>
        <v>2060</v>
      </c>
      <c r="AR15" s="34">
        <f t="shared" ref="AR15" si="11">AQ15+1</f>
        <v>2061</v>
      </c>
      <c r="AS15" s="34">
        <f t="shared" ref="AS15" si="12">AR15+1</f>
        <v>2062</v>
      </c>
      <c r="AT15" s="34">
        <f t="shared" ref="AT15" si="13">AS15+1</f>
        <v>2063</v>
      </c>
      <c r="AU15" s="34">
        <f t="shared" ref="AU15" si="14">AT15+1</f>
        <v>2064</v>
      </c>
      <c r="AV15" s="34">
        <f t="shared" ref="AV15" si="15">AU15+1</f>
        <v>2065</v>
      </c>
      <c r="AW15" s="34">
        <f t="shared" ref="AW15" si="16">AV15+1</f>
        <v>2066</v>
      </c>
      <c r="AX15" s="34">
        <f t="shared" ref="AX15" si="17">AW15+1</f>
        <v>2067</v>
      </c>
      <c r="AY15" s="34">
        <f t="shared" ref="AY15" si="18">AX15+1</f>
        <v>2068</v>
      </c>
      <c r="AZ15" s="34">
        <f t="shared" ref="AZ15" si="19">AY15+1</f>
        <v>2069</v>
      </c>
      <c r="BA15" s="34">
        <f t="shared" ref="BA15" si="20">AZ15+1</f>
        <v>2070</v>
      </c>
      <c r="BB15" s="34">
        <f t="shared" ref="BB15" si="21">BA15+1</f>
        <v>2071</v>
      </c>
      <c r="BC15" s="34">
        <f t="shared" ref="BC15" si="22">BB15+1</f>
        <v>2072</v>
      </c>
      <c r="BD15" s="34">
        <f t="shared" ref="BD15" si="23">BC15+1</f>
        <v>2073</v>
      </c>
      <c r="BE15" s="34">
        <f t="shared" ref="BE15" si="24">BD15+1</f>
        <v>2074</v>
      </c>
      <c r="BF15" s="34">
        <f t="shared" ref="BF15" si="25">BE15+1</f>
        <v>2075</v>
      </c>
      <c r="BG15" s="34">
        <f t="shared" ref="BG15" si="26">BF15+1</f>
        <v>2076</v>
      </c>
      <c r="BH15" s="34">
        <f t="shared" ref="BH15" si="27">BG15+1</f>
        <v>2077</v>
      </c>
      <c r="BI15" s="34">
        <f t="shared" ref="BI15" si="28">BH15+1</f>
        <v>2078</v>
      </c>
      <c r="BJ15" s="34">
        <f t="shared" ref="BJ15" si="29">BI15+1</f>
        <v>2079</v>
      </c>
      <c r="BK15" s="34">
        <f t="shared" ref="BK15" si="30">BJ15+1</f>
        <v>2080</v>
      </c>
      <c r="BL15" s="34">
        <f t="shared" ref="BL15" si="31">BK15+1</f>
        <v>2081</v>
      </c>
      <c r="BM15" s="34">
        <f t="shared" ref="BM15" si="32">BL15+1</f>
        <v>2082</v>
      </c>
      <c r="BN15" s="34">
        <f t="shared" ref="BN15" si="33">BM15+1</f>
        <v>2083</v>
      </c>
      <c r="BO15" s="34">
        <f t="shared" ref="BO15" si="34">BN15+1</f>
        <v>2084</v>
      </c>
      <c r="BP15" s="34">
        <f t="shared" ref="BP15" si="35">BO15+1</f>
        <v>2085</v>
      </c>
      <c r="BQ15" s="34">
        <f t="shared" ref="BQ15" si="36">BP15+1</f>
        <v>2086</v>
      </c>
      <c r="BR15" s="34">
        <f t="shared" ref="BR15" si="37">BQ15+1</f>
        <v>2087</v>
      </c>
      <c r="BS15" s="34">
        <f t="shared" ref="BS15" si="38">BR15+1</f>
        <v>2088</v>
      </c>
      <c r="BT15" s="34">
        <f t="shared" ref="BT15" si="39">BS15+1</f>
        <v>2089</v>
      </c>
      <c r="BU15" s="34">
        <f t="shared" ref="BU15" si="40">BT15+1</f>
        <v>2090</v>
      </c>
      <c r="BV15" s="34">
        <f t="shared" ref="BV15" si="41">BU15+1</f>
        <v>2091</v>
      </c>
      <c r="BW15" s="34">
        <f t="shared" ref="BW15" si="42">BV15+1</f>
        <v>2092</v>
      </c>
      <c r="BX15" s="34">
        <f t="shared" ref="BX15" si="43">BW15+1</f>
        <v>2093</v>
      </c>
      <c r="BY15" s="34">
        <f t="shared" ref="BY15" si="44">BX15+1</f>
        <v>2094</v>
      </c>
      <c r="BZ15" s="34">
        <f t="shared" ref="BZ15" si="45">BY15+1</f>
        <v>2095</v>
      </c>
      <c r="CA15" s="34">
        <f t="shared" ref="CA15" si="46">BZ15+1</f>
        <v>2096</v>
      </c>
      <c r="CB15" s="34">
        <f t="shared" ref="CB15" si="47">CA15+1</f>
        <v>2097</v>
      </c>
      <c r="CC15" s="34">
        <f t="shared" ref="CC15" si="48">CB15+1</f>
        <v>2098</v>
      </c>
      <c r="CD15" s="34">
        <f t="shared" ref="CD15" si="49">CC15+1</f>
        <v>2099</v>
      </c>
      <c r="CE15" s="34">
        <f t="shared" ref="CE15" si="50">CD15+1</f>
        <v>2100</v>
      </c>
    </row>
    <row r="16" spans="1:83" ht="15.75" customHeight="1" x14ac:dyDescent="0.35">
      <c r="A16" s="6" t="s">
        <v>22</v>
      </c>
      <c r="B16" s="37">
        <f>IF($B$7="Real",SUMPRODUCT('Discount Rates'!B$31:CD$31,C16:CE16),IF($B$13="CPI",SUMPRODUCT('Discount Rates'!B$32:CD$32,C16:CE16),SUMPRODUCT('Discount Rates'!B$33:CD$33,C16:CE16)))</f>
        <v>5103556.7653241977</v>
      </c>
      <c r="C16" s="37">
        <f>SUMIF('Emissions Forecast'!$C$15:$C$20,"=Yes",'Emissions Forecast'!D15:D20)*IF($B$7="Real",IF($B$13="CPI",INDEX('Carbon Prices'!B$25:B$27,(MATCH($B$10,'Carbon Prices'!$A$25:$A$27,0))),INDEX('Carbon Prices'!B$30:B$32,(MATCH($B$10,'Carbon Prices'!$A$30:$A$32,0)))),IF($B$13="CPI",INDEX('Carbon Prices'!B$15:B$17,(MATCH($B$10,'Carbon Prices'!$A$15:$A$17,0))),INDEX('Carbon Prices'!B$20:B$22,(MATCH($B$10,'Carbon Prices'!$A$20:$A$22,0)))))</f>
        <v>0</v>
      </c>
      <c r="D16" s="37">
        <f>SUMIF('Emissions Forecast'!$C$15:$C$20,"=Yes",'Emissions Forecast'!E15:E20)*IF($B$7="Real",IF($B$13="CPI",INDEX('Carbon Prices'!C$25:C$27,(MATCH($B$10,'Carbon Prices'!$A$25:$A$27,0))),INDEX('Carbon Prices'!C$30:C$32,(MATCH($B$10,'Carbon Prices'!$A$30:$A$32,0)))),IF($B$13="CPI",INDEX('Carbon Prices'!C$15:C$17,(MATCH($B$10,'Carbon Prices'!$A$15:$A$17,0))),INDEX('Carbon Prices'!C$20:C$22,(MATCH($B$10,'Carbon Prices'!$A$20:$A$22,0)))))</f>
        <v>0</v>
      </c>
      <c r="E16" s="37">
        <f>SUMIF('Emissions Forecast'!$C$15:$C$20,"=Yes",'Emissions Forecast'!F15:F20)*IF($B$7="Real",IF($B$13="CPI",INDEX('Carbon Prices'!D$25:D$27,(MATCH($B$10,'Carbon Prices'!$A$25:$A$27,0))),INDEX('Carbon Prices'!D$30:D$32,(MATCH($B$10,'Carbon Prices'!$A$30:$A$32,0)))),IF($B$13="CPI",INDEX('Carbon Prices'!D$15:D$17,(MATCH($B$10,'Carbon Prices'!$A$15:$A$17,0))),INDEX('Carbon Prices'!D$20:D$22,(MATCH($B$10,'Carbon Prices'!$A$20:$A$22,0)))))</f>
        <v>1863110.6704012915</v>
      </c>
      <c r="F16" s="37">
        <f>SUMIF('Emissions Forecast'!$C$15:$C$20,"=Yes",'Emissions Forecast'!G15:G20)*IF($B$7="Real",IF($B$13="CPI",INDEX('Carbon Prices'!E$25:E$27,(MATCH($B$10,'Carbon Prices'!$A$25:$A$27,0))),INDEX('Carbon Prices'!E$30:E$32,(MATCH($B$10,'Carbon Prices'!$A$30:$A$32,0)))),IF($B$13="CPI",INDEX('Carbon Prices'!E$15:E$17,(MATCH($B$10,'Carbon Prices'!$A$15:$A$17,0))),INDEX('Carbon Prices'!E$20:E$22,(MATCH($B$10,'Carbon Prices'!$A$20:$A$22,0)))))</f>
        <v>1803010.3261947979</v>
      </c>
      <c r="G16" s="37">
        <f>SUMIF('Emissions Forecast'!$C$15:$C$20,"=Yes",'Emissions Forecast'!H15:H20)*IF($B$7="Real",IF($B$13="CPI",INDEX('Carbon Prices'!F$25:F$27,(MATCH($B$10,'Carbon Prices'!$A$25:$A$27,0))),INDEX('Carbon Prices'!F$30:F$32,(MATCH($B$10,'Carbon Prices'!$A$30:$A$32,0)))),IF($B$13="CPI",INDEX('Carbon Prices'!F$15:F$17,(MATCH($B$10,'Carbon Prices'!$A$15:$A$17,0))),INDEX('Carbon Prices'!F$20:F$22,(MATCH($B$10,'Carbon Prices'!$A$20:$A$22,0)))))</f>
        <v>1771401.8740055116</v>
      </c>
      <c r="H16" s="37">
        <f>SUMIF('Emissions Forecast'!$C$15:$C$20,"=Yes",'Emissions Forecast'!I15:I20)*IF($B$7="Real",IF($B$13="CPI",INDEX('Carbon Prices'!G$25:G$27,(MATCH($B$10,'Carbon Prices'!$A$25:$A$27,0))),INDEX('Carbon Prices'!G$30:G$32,(MATCH($B$10,'Carbon Prices'!$A$30:$A$32,0)))),IF($B$13="CPI",INDEX('Carbon Prices'!G$15:G$17,(MATCH($B$10,'Carbon Prices'!$A$15:$A$17,0))),INDEX('Carbon Prices'!G$20:G$22,(MATCH($B$10,'Carbon Prices'!$A$20:$A$22,0)))))</f>
        <v>0</v>
      </c>
      <c r="I16" s="37">
        <f>SUMIF('Emissions Forecast'!$C$15:$C$20,"=Yes",'Emissions Forecast'!J15:J20)*IF($B$7="Real",IF($B$13="CPI",INDEX('Carbon Prices'!H$25:H$27,(MATCH($B$10,'Carbon Prices'!$A$25:$A$27,0))),INDEX('Carbon Prices'!H$30:H$32,(MATCH($B$10,'Carbon Prices'!$A$30:$A$32,0)))),IF($B$13="CPI",INDEX('Carbon Prices'!H$15:H$17,(MATCH($B$10,'Carbon Prices'!$A$15:$A$17,0))),INDEX('Carbon Prices'!H$20:H$22,(MATCH($B$10,'Carbon Prices'!$A$20:$A$22,0)))))</f>
        <v>0</v>
      </c>
      <c r="J16" s="37">
        <f>SUMIF('Emissions Forecast'!$C$15:$C$20,"=Yes",'Emissions Forecast'!K15:K20)*IF($B$7="Real",IF($B$13="CPI",INDEX('Carbon Prices'!I$25:I$27,(MATCH($B$10,'Carbon Prices'!$A$25:$A$27,0))),INDEX('Carbon Prices'!I$30:I$32,(MATCH($B$10,'Carbon Prices'!$A$30:$A$32,0)))),IF($B$13="CPI",INDEX('Carbon Prices'!I$15:I$17,(MATCH($B$10,'Carbon Prices'!$A$15:$A$17,0))),INDEX('Carbon Prices'!I$20:I$22,(MATCH($B$10,'Carbon Prices'!$A$20:$A$22,0)))))</f>
        <v>0</v>
      </c>
      <c r="K16" s="37">
        <f>SUMIF('Emissions Forecast'!$C$15:$C$20,"=Yes",'Emissions Forecast'!L15:L20)*IF($B$7="Real",IF($B$13="CPI",INDEX('Carbon Prices'!J$25:J$27,(MATCH($B$10,'Carbon Prices'!$A$25:$A$27,0))),INDEX('Carbon Prices'!J$30:J$32,(MATCH($B$10,'Carbon Prices'!$A$30:$A$32,0)))),IF($B$13="CPI",INDEX('Carbon Prices'!J$15:J$17,(MATCH($B$10,'Carbon Prices'!$A$15:$A$17,0))),INDEX('Carbon Prices'!J$20:J$22,(MATCH($B$10,'Carbon Prices'!$A$20:$A$22,0)))))</f>
        <v>0</v>
      </c>
      <c r="L16" s="37">
        <f>SUMIF('Emissions Forecast'!$C$15:$C$20,"=Yes",'Emissions Forecast'!M15:M20)*IF($B$7="Real",IF($B$13="CPI",INDEX('Carbon Prices'!K$25:K$27,(MATCH($B$10,'Carbon Prices'!$A$25:$A$27,0))),INDEX('Carbon Prices'!K$30:K$32,(MATCH($B$10,'Carbon Prices'!$A$30:$A$32,0)))),IF($B$13="CPI",INDEX('Carbon Prices'!K$15:K$17,(MATCH($B$10,'Carbon Prices'!$A$15:$A$17,0))),INDEX('Carbon Prices'!K$20:K$22,(MATCH($B$10,'Carbon Prices'!$A$20:$A$22,0)))))</f>
        <v>0</v>
      </c>
      <c r="M16" s="37">
        <f>SUMIF('Emissions Forecast'!$C$15:$C$20,"=Yes",'Emissions Forecast'!N15:N20)*IF($B$7="Real",IF($B$13="CPI",INDEX('Carbon Prices'!L$25:L$27,(MATCH($B$10,'Carbon Prices'!$A$25:$A$27,0))),INDEX('Carbon Prices'!L$30:L$32,(MATCH($B$10,'Carbon Prices'!$A$30:$A$32,0)))),IF($B$13="CPI",INDEX('Carbon Prices'!L$15:L$17,(MATCH($B$10,'Carbon Prices'!$A$15:$A$17,0))),INDEX('Carbon Prices'!L$20:L$22,(MATCH($B$10,'Carbon Prices'!$A$20:$A$22,0)))))</f>
        <v>0</v>
      </c>
      <c r="N16" s="37">
        <f>SUMIF('Emissions Forecast'!$C$15:$C$20,"=Yes",'Emissions Forecast'!O15:O20)*IF($B$7="Real",IF($B$13="CPI",INDEX('Carbon Prices'!M$25:M$27,(MATCH($B$10,'Carbon Prices'!$A$25:$A$27,0))),INDEX('Carbon Prices'!M$30:M$32,(MATCH($B$10,'Carbon Prices'!$A$30:$A$32,0)))),IF($B$13="CPI",INDEX('Carbon Prices'!M$15:M$17,(MATCH($B$10,'Carbon Prices'!$A$15:$A$17,0))),INDEX('Carbon Prices'!M$20:M$22,(MATCH($B$10,'Carbon Prices'!$A$20:$A$22,0)))))</f>
        <v>0</v>
      </c>
      <c r="O16" s="37">
        <f>SUMIF('Emissions Forecast'!$C$15:$C$20,"=Yes",'Emissions Forecast'!P15:P20)*IF($B$7="Real",IF($B$13="CPI",INDEX('Carbon Prices'!N$25:N$27,(MATCH($B$10,'Carbon Prices'!$A$25:$A$27,0))),INDEX('Carbon Prices'!N$30:N$32,(MATCH($B$10,'Carbon Prices'!$A$30:$A$32,0)))),IF($B$13="CPI",INDEX('Carbon Prices'!N$15:N$17,(MATCH($B$10,'Carbon Prices'!$A$15:$A$17,0))),INDEX('Carbon Prices'!N$20:N$22,(MATCH($B$10,'Carbon Prices'!$A$20:$A$22,0)))))</f>
        <v>0</v>
      </c>
      <c r="P16" s="37">
        <f>SUMIF('Emissions Forecast'!$C$15:$C$20,"=Yes",'Emissions Forecast'!Q15:Q20)*IF($B$7="Real",IF($B$13="CPI",INDEX('Carbon Prices'!O$25:O$27,(MATCH($B$10,'Carbon Prices'!$A$25:$A$27,0))),INDEX('Carbon Prices'!O$30:O$32,(MATCH($B$10,'Carbon Prices'!$A$30:$A$32,0)))),IF($B$13="CPI",INDEX('Carbon Prices'!O$15:O$17,(MATCH($B$10,'Carbon Prices'!$A$15:$A$17,0))),INDEX('Carbon Prices'!O$20:O$22,(MATCH($B$10,'Carbon Prices'!$A$20:$A$22,0)))))</f>
        <v>0</v>
      </c>
      <c r="Q16" s="37">
        <f>SUMIF('Emissions Forecast'!$C$15:$C$20,"=Yes",'Emissions Forecast'!R15:R20)*IF($B$7="Real",IF($B$13="CPI",INDEX('Carbon Prices'!P$25:P$27,(MATCH($B$10,'Carbon Prices'!$A$25:$A$27,0))),INDEX('Carbon Prices'!P$30:P$32,(MATCH($B$10,'Carbon Prices'!$A$30:$A$32,0)))),IF($B$13="CPI",INDEX('Carbon Prices'!P$15:P$17,(MATCH($B$10,'Carbon Prices'!$A$15:$A$17,0))),INDEX('Carbon Prices'!P$20:P$22,(MATCH($B$10,'Carbon Prices'!$A$20:$A$22,0)))))</f>
        <v>0</v>
      </c>
      <c r="R16" s="37">
        <f>SUMIF('Emissions Forecast'!$C$15:$C$20,"=Yes",'Emissions Forecast'!S15:S20)*IF($B$7="Real",IF($B$13="CPI",INDEX('Carbon Prices'!Q$25:Q$27,(MATCH($B$10,'Carbon Prices'!$A$25:$A$27,0))),INDEX('Carbon Prices'!Q$30:Q$32,(MATCH($B$10,'Carbon Prices'!$A$30:$A$32,0)))),IF($B$13="CPI",INDEX('Carbon Prices'!Q$15:Q$17,(MATCH($B$10,'Carbon Prices'!$A$15:$A$17,0))),INDEX('Carbon Prices'!Q$20:Q$22,(MATCH($B$10,'Carbon Prices'!$A$20:$A$22,0)))))</f>
        <v>0</v>
      </c>
      <c r="S16" s="37">
        <f>SUMIF('Emissions Forecast'!$C$15:$C$20,"=Yes",'Emissions Forecast'!T15:T20)*IF($B$7="Real",IF($B$13="CPI",INDEX('Carbon Prices'!R$25:R$27,(MATCH($B$10,'Carbon Prices'!$A$25:$A$27,0))),INDEX('Carbon Prices'!R$30:R$32,(MATCH($B$10,'Carbon Prices'!$A$30:$A$32,0)))),IF($B$13="CPI",INDEX('Carbon Prices'!R$15:R$17,(MATCH($B$10,'Carbon Prices'!$A$15:$A$17,0))),INDEX('Carbon Prices'!R$20:R$22,(MATCH($B$10,'Carbon Prices'!$A$20:$A$22,0)))))</f>
        <v>0</v>
      </c>
      <c r="T16" s="37">
        <f>SUMIF('Emissions Forecast'!$C$15:$C$20,"=Yes",'Emissions Forecast'!U15:U20)*IF($B$7="Real",IF($B$13="CPI",INDEX('Carbon Prices'!S$25:S$27,(MATCH($B$10,'Carbon Prices'!$A$25:$A$27,0))),INDEX('Carbon Prices'!S$30:S$32,(MATCH($B$10,'Carbon Prices'!$A$30:$A$32,0)))),IF($B$13="CPI",INDEX('Carbon Prices'!S$15:S$17,(MATCH($B$10,'Carbon Prices'!$A$15:$A$17,0))),INDEX('Carbon Prices'!S$20:S$22,(MATCH($B$10,'Carbon Prices'!$A$20:$A$22,0)))))</f>
        <v>0</v>
      </c>
      <c r="U16" s="37">
        <f>SUMIF('Emissions Forecast'!$C$15:$C$20,"=Yes",'Emissions Forecast'!V15:V20)*IF($B$7="Real",IF($B$13="CPI",INDEX('Carbon Prices'!T$25:T$27,(MATCH($B$10,'Carbon Prices'!$A$25:$A$27,0))),INDEX('Carbon Prices'!T$30:T$32,(MATCH($B$10,'Carbon Prices'!$A$30:$A$32,0)))),IF($B$13="CPI",INDEX('Carbon Prices'!T$15:T$17,(MATCH($B$10,'Carbon Prices'!$A$15:$A$17,0))),INDEX('Carbon Prices'!T$20:T$22,(MATCH($B$10,'Carbon Prices'!$A$20:$A$22,0)))))</f>
        <v>0</v>
      </c>
      <c r="V16" s="37">
        <f>SUMIF('Emissions Forecast'!$C$15:$C$20,"=Yes",'Emissions Forecast'!W15:W20)*IF($B$7="Real",IF($B$13="CPI",INDEX('Carbon Prices'!U$25:U$27,(MATCH($B$10,'Carbon Prices'!$A$25:$A$27,0))),INDEX('Carbon Prices'!U$30:U$32,(MATCH($B$10,'Carbon Prices'!$A$30:$A$32,0)))),IF($B$13="CPI",INDEX('Carbon Prices'!U$15:U$17,(MATCH($B$10,'Carbon Prices'!$A$15:$A$17,0))),INDEX('Carbon Prices'!U$20:U$22,(MATCH($B$10,'Carbon Prices'!$A$20:$A$22,0)))))</f>
        <v>0</v>
      </c>
      <c r="W16" s="37">
        <f>SUMIF('Emissions Forecast'!$C$15:$C$20,"=Yes",'Emissions Forecast'!X15:X20)*IF($B$7="Real",IF($B$13="CPI",INDEX('Carbon Prices'!V$25:V$27,(MATCH($B$10,'Carbon Prices'!$A$25:$A$27,0))),INDEX('Carbon Prices'!V$30:V$32,(MATCH($B$10,'Carbon Prices'!$A$30:$A$32,0)))),IF($B$13="CPI",INDEX('Carbon Prices'!V$15:V$17,(MATCH($B$10,'Carbon Prices'!$A$15:$A$17,0))),INDEX('Carbon Prices'!V$20:V$22,(MATCH($B$10,'Carbon Prices'!$A$20:$A$22,0)))))</f>
        <v>0</v>
      </c>
      <c r="X16" s="37">
        <f>SUMIF('Emissions Forecast'!$C$15:$C$20,"=Yes",'Emissions Forecast'!Y15:Y20)*IF($B$7="Real",IF($B$13="CPI",INDEX('Carbon Prices'!W$25:W$27,(MATCH($B$10,'Carbon Prices'!$A$25:$A$27,0))),INDEX('Carbon Prices'!W$30:W$32,(MATCH($B$10,'Carbon Prices'!$A$30:$A$32,0)))),IF($B$13="CPI",INDEX('Carbon Prices'!W$15:W$17,(MATCH($B$10,'Carbon Prices'!$A$15:$A$17,0))),INDEX('Carbon Prices'!W$20:W$22,(MATCH($B$10,'Carbon Prices'!$A$20:$A$22,0)))))</f>
        <v>0</v>
      </c>
      <c r="Y16" s="37">
        <f>SUMIF('Emissions Forecast'!$C$15:$C$20,"=Yes",'Emissions Forecast'!Z15:Z20)*IF($B$7="Real",IF($B$13="CPI",INDEX('Carbon Prices'!X$25:X$27,(MATCH($B$10,'Carbon Prices'!$A$25:$A$27,0))),INDEX('Carbon Prices'!X$30:X$32,(MATCH($B$10,'Carbon Prices'!$A$30:$A$32,0)))),IF($B$13="CPI",INDEX('Carbon Prices'!X$15:X$17,(MATCH($B$10,'Carbon Prices'!$A$15:$A$17,0))),INDEX('Carbon Prices'!X$20:X$22,(MATCH($B$10,'Carbon Prices'!$A$20:$A$22,0)))))</f>
        <v>0</v>
      </c>
      <c r="Z16" s="37">
        <f>SUMIF('Emissions Forecast'!$C$15:$C$20,"=Yes",'Emissions Forecast'!AA15:AA20)*IF($B$7="Real",IF($B$13="CPI",INDEX('Carbon Prices'!Y$25:Y$27,(MATCH($B$10,'Carbon Prices'!$A$25:$A$27,0))),INDEX('Carbon Prices'!Y$30:Y$32,(MATCH($B$10,'Carbon Prices'!$A$30:$A$32,0)))),IF($B$13="CPI",INDEX('Carbon Prices'!Y$15:Y$17,(MATCH($B$10,'Carbon Prices'!$A$15:$A$17,0))),INDEX('Carbon Prices'!Y$20:Y$22,(MATCH($B$10,'Carbon Prices'!$A$20:$A$22,0)))))</f>
        <v>0</v>
      </c>
      <c r="AA16" s="37">
        <f>SUMIF('Emissions Forecast'!$C$15:$C$20,"=Yes",'Emissions Forecast'!AB15:AB20)*IF($B$7="Real",IF($B$13="CPI",INDEX('Carbon Prices'!Z$25:Z$27,(MATCH($B$10,'Carbon Prices'!$A$25:$A$27,0))),INDEX('Carbon Prices'!Z$30:Z$32,(MATCH($B$10,'Carbon Prices'!$A$30:$A$32,0)))),IF($B$13="CPI",INDEX('Carbon Prices'!Z$15:Z$17,(MATCH($B$10,'Carbon Prices'!$A$15:$A$17,0))),INDEX('Carbon Prices'!Z$20:Z$22,(MATCH($B$10,'Carbon Prices'!$A$20:$A$22,0)))))</f>
        <v>0</v>
      </c>
      <c r="AB16" s="37">
        <f>SUMIF('Emissions Forecast'!$C$15:$C$20,"=Yes",'Emissions Forecast'!AC15:AC20)*IF($B$7="Real",IF($B$13="CPI",INDEX('Carbon Prices'!AA$25:AA$27,(MATCH($B$10,'Carbon Prices'!$A$25:$A$27,0))),INDEX('Carbon Prices'!AA$30:AA$32,(MATCH($B$10,'Carbon Prices'!$A$30:$A$32,0)))),IF($B$13="CPI",INDEX('Carbon Prices'!AA$15:AA$17,(MATCH($B$10,'Carbon Prices'!$A$15:$A$17,0))),INDEX('Carbon Prices'!AA$20:AA$22,(MATCH($B$10,'Carbon Prices'!$A$20:$A$22,0)))))</f>
        <v>0</v>
      </c>
      <c r="AC16" s="37">
        <f>SUMIF('Emissions Forecast'!$C$15:$C$20,"=Yes",'Emissions Forecast'!AD15:AD20)*IF($B$7="Real",IF($B$13="CPI",INDEX('Carbon Prices'!AB$25:AB$27,(MATCH($B$10,'Carbon Prices'!$A$25:$A$27,0))),INDEX('Carbon Prices'!AB$30:AB$32,(MATCH($B$10,'Carbon Prices'!$A$30:$A$32,0)))),IF($B$13="CPI",INDEX('Carbon Prices'!AB$15:AB$17,(MATCH($B$10,'Carbon Prices'!$A$15:$A$17,0))),INDEX('Carbon Prices'!AB$20:AB$22,(MATCH($B$10,'Carbon Prices'!$A$20:$A$22,0)))))</f>
        <v>0</v>
      </c>
      <c r="AD16" s="37">
        <f>SUMIF('Emissions Forecast'!$C$15:$C$20,"=Yes",'Emissions Forecast'!AE15:AE20)*IF($B$7="Real",IF($B$13="CPI",INDEX('Carbon Prices'!AC$25:AC$27,(MATCH($B$10,'Carbon Prices'!$A$25:$A$27,0))),INDEX('Carbon Prices'!AC$30:AC$32,(MATCH($B$10,'Carbon Prices'!$A$30:$A$32,0)))),IF($B$13="CPI",INDEX('Carbon Prices'!AC$15:AC$17,(MATCH($B$10,'Carbon Prices'!$A$15:$A$17,0))),INDEX('Carbon Prices'!AC$20:AC$22,(MATCH($B$10,'Carbon Prices'!$A$20:$A$22,0)))))</f>
        <v>0</v>
      </c>
      <c r="AE16" s="37">
        <f>SUMIF('Emissions Forecast'!$C$15:$C$20,"=Yes",'Emissions Forecast'!AF15:AF20)*IF($B$7="Real",IF($B$13="CPI",INDEX('Carbon Prices'!AD$25:AD$27,(MATCH($B$10,'Carbon Prices'!$A$25:$A$27,0))),INDEX('Carbon Prices'!AD$30:AD$32,(MATCH($B$10,'Carbon Prices'!$A$30:$A$32,0)))),IF($B$13="CPI",INDEX('Carbon Prices'!AD$15:AD$17,(MATCH($B$10,'Carbon Prices'!$A$15:$A$17,0))),INDEX('Carbon Prices'!AD$20:AD$22,(MATCH($B$10,'Carbon Prices'!$A$20:$A$22,0)))))</f>
        <v>0</v>
      </c>
      <c r="AF16" s="37">
        <f>SUMIF('Emissions Forecast'!$C$15:$C$20,"=Yes",'Emissions Forecast'!AG15:AG20)*IF($B$7="Real",IF($B$13="CPI",INDEX('Carbon Prices'!AE$25:AE$27,(MATCH($B$10,'Carbon Prices'!$A$25:$A$27,0))),INDEX('Carbon Prices'!AE$30:AE$32,(MATCH($B$10,'Carbon Prices'!$A$30:$A$32,0)))),IF($B$13="CPI",INDEX('Carbon Prices'!AE$15:AE$17,(MATCH($B$10,'Carbon Prices'!$A$15:$A$17,0))),INDEX('Carbon Prices'!AE$20:AE$22,(MATCH($B$10,'Carbon Prices'!$A$20:$A$22,0)))))</f>
        <v>0</v>
      </c>
      <c r="AG16" s="37">
        <f>SUMIF('Emissions Forecast'!$C$15:$C$20,"=Yes",'Emissions Forecast'!AH15:AH20)*IF($B$7="Real",IF($B$13="CPI",INDEX('Carbon Prices'!AF$25:AF$27,(MATCH($B$10,'Carbon Prices'!$A$25:$A$27,0))),INDEX('Carbon Prices'!AF$30:AF$32,(MATCH($B$10,'Carbon Prices'!$A$30:$A$32,0)))),IF($B$13="CPI",INDEX('Carbon Prices'!AF$15:AF$17,(MATCH($B$10,'Carbon Prices'!$A$15:$A$17,0))),INDEX('Carbon Prices'!AF$20:AF$22,(MATCH($B$10,'Carbon Prices'!$A$20:$A$22,0)))))</f>
        <v>0</v>
      </c>
      <c r="AH16" s="37">
        <f>SUMIF('Emissions Forecast'!$C$15:$C$20,"=Yes",'Emissions Forecast'!AI15:AI20)*IF($B$7="Real",IF($B$13="CPI",INDEX('Carbon Prices'!AG$25:AG$27,(MATCH($B$10,'Carbon Prices'!$A$25:$A$27,0))),INDEX('Carbon Prices'!AG$30:AG$32,(MATCH($B$10,'Carbon Prices'!$A$30:$A$32,0)))),IF($B$13="CPI",INDEX('Carbon Prices'!AG$15:AG$17,(MATCH($B$10,'Carbon Prices'!$A$15:$A$17,0))),INDEX('Carbon Prices'!AG$20:AG$22,(MATCH($B$10,'Carbon Prices'!$A$20:$A$22,0)))))</f>
        <v>0</v>
      </c>
      <c r="AI16" s="37">
        <f>SUMIF('Emissions Forecast'!$C$15:$C$20,"=Yes",'Emissions Forecast'!AJ15:AJ20)*IF($B$7="Real",IF($B$13="CPI",INDEX('Carbon Prices'!AH$25:AH$27,(MATCH($B$10,'Carbon Prices'!$A$25:$A$27,0))),INDEX('Carbon Prices'!AH$30:AH$32,(MATCH($B$10,'Carbon Prices'!$A$30:$A$32,0)))),IF($B$13="CPI",INDEX('Carbon Prices'!AH$15:AH$17,(MATCH($B$10,'Carbon Prices'!$A$15:$A$17,0))),INDEX('Carbon Prices'!AH$20:AH$22,(MATCH($B$10,'Carbon Prices'!$A$20:$A$22,0)))))</f>
        <v>0</v>
      </c>
      <c r="AJ16" s="37">
        <f>SUMIF('Emissions Forecast'!$C$15:$C$20,"=Yes",'Emissions Forecast'!AK15:AK20)*IF($B$7="Real",IF($B$13="CPI",INDEX('Carbon Prices'!AI$25:AI$27,(MATCH($B$10,'Carbon Prices'!$A$25:$A$27,0))),INDEX('Carbon Prices'!AI$30:AI$32,(MATCH($B$10,'Carbon Prices'!$A$30:$A$32,0)))),IF($B$13="CPI",INDEX('Carbon Prices'!AI$15:AI$17,(MATCH($B$10,'Carbon Prices'!$A$15:$A$17,0))),INDEX('Carbon Prices'!AI$20:AI$22,(MATCH($B$10,'Carbon Prices'!$A$20:$A$22,0)))))</f>
        <v>0</v>
      </c>
      <c r="AK16" s="37">
        <f>SUMIF('Emissions Forecast'!$C$15:$C$20,"=Yes",'Emissions Forecast'!AL15:AL20)*IF($B$7="Real",IF($B$13="CPI",INDEX('Carbon Prices'!AJ$25:AJ$27,(MATCH($B$10,'Carbon Prices'!$A$25:$A$27,0))),INDEX('Carbon Prices'!AJ$30:AJ$32,(MATCH($B$10,'Carbon Prices'!$A$30:$A$32,0)))),IF($B$13="CPI",INDEX('Carbon Prices'!AJ$15:AJ$17,(MATCH($B$10,'Carbon Prices'!$A$15:$A$17,0))),INDEX('Carbon Prices'!AJ$20:AJ$22,(MATCH($B$10,'Carbon Prices'!$A$20:$A$22,0)))))</f>
        <v>0</v>
      </c>
      <c r="AL16" s="37">
        <f>SUMIF('Emissions Forecast'!$C$15:$C$20,"=Yes",'Emissions Forecast'!AM15:AM20)*IF($B$7="Real",IF($B$13="CPI",INDEX('Carbon Prices'!AK$25:AK$27,(MATCH($B$10,'Carbon Prices'!$A$25:$A$27,0))),INDEX('Carbon Prices'!AK$30:AK$32,(MATCH($B$10,'Carbon Prices'!$A$30:$A$32,0)))),IF($B$13="CPI",INDEX('Carbon Prices'!AK$15:AK$17,(MATCH($B$10,'Carbon Prices'!$A$15:$A$17,0))),INDEX('Carbon Prices'!AK$20:AK$22,(MATCH($B$10,'Carbon Prices'!$A$20:$A$22,0)))))</f>
        <v>0</v>
      </c>
      <c r="AM16" s="37">
        <f>SUMIF('Emissions Forecast'!$C$15:$C$20,"=Yes",'Emissions Forecast'!AN15:AN20)*IF($B$7="Real",IF($B$13="CPI",INDEX('Carbon Prices'!AL$25:AL$27,(MATCH($B$10,'Carbon Prices'!$A$25:$A$27,0))),INDEX('Carbon Prices'!AL$30:AL$32,(MATCH($B$10,'Carbon Prices'!$A$30:$A$32,0)))),IF($B$13="CPI",INDEX('Carbon Prices'!AL$15:AL$17,(MATCH($B$10,'Carbon Prices'!$A$15:$A$17,0))),INDEX('Carbon Prices'!AL$20:AL$22,(MATCH($B$10,'Carbon Prices'!$A$20:$A$22,0)))))</f>
        <v>0</v>
      </c>
      <c r="AN16" s="37">
        <f>SUMIF('Emissions Forecast'!$C$15:$C$20,"=Yes",'Emissions Forecast'!AO15:AO20)*IF($B$7="Real",IF($B$13="CPI",INDEX('Carbon Prices'!AM$25:AM$27,(MATCH($B$10,'Carbon Prices'!$A$25:$A$27,0))),INDEX('Carbon Prices'!AM$30:AM$32,(MATCH($B$10,'Carbon Prices'!$A$30:$A$32,0)))),IF($B$13="CPI",INDEX('Carbon Prices'!AM$15:AM$17,(MATCH($B$10,'Carbon Prices'!$A$15:$A$17,0))),INDEX('Carbon Prices'!AM$20:AM$22,(MATCH($B$10,'Carbon Prices'!$A$20:$A$22,0)))))</f>
        <v>0</v>
      </c>
      <c r="AO16" s="37">
        <f>SUMIF('Emissions Forecast'!$C$15:$C$20,"=Yes",'Emissions Forecast'!AP15:AP20)*IF($B$7="Real",IF($B$13="CPI",INDEX('Carbon Prices'!AN$25:AN$27,(MATCH($B$10,'Carbon Prices'!$A$25:$A$27,0))),INDEX('Carbon Prices'!AN$30:AN$32,(MATCH($B$10,'Carbon Prices'!$A$30:$A$32,0)))),IF($B$13="CPI",INDEX('Carbon Prices'!AN$15:AN$17,(MATCH($B$10,'Carbon Prices'!$A$15:$A$17,0))),INDEX('Carbon Prices'!AN$20:AN$22,(MATCH($B$10,'Carbon Prices'!$A$20:$A$22,0)))))</f>
        <v>0</v>
      </c>
      <c r="AP16" s="37">
        <f>SUMIF('Emissions Forecast'!$C$15:$C$20,"=Yes",'Emissions Forecast'!AQ15:AQ20)*IF($B$7="Real",IF($B$13="CPI",INDEX('Carbon Prices'!AO$25:AO$27,(MATCH($B$10,'Carbon Prices'!$A$25:$A$27,0))),INDEX('Carbon Prices'!AO$30:AO$32,(MATCH($B$10,'Carbon Prices'!$A$30:$A$32,0)))),IF($B$13="CPI",INDEX('Carbon Prices'!AO$15:AO$17,(MATCH($B$10,'Carbon Prices'!$A$15:$A$17,0))),INDEX('Carbon Prices'!AO$20:AO$22,(MATCH($B$10,'Carbon Prices'!$A$20:$A$22,0)))))</f>
        <v>0</v>
      </c>
      <c r="AQ16" s="37">
        <f>SUMIF('Emissions Forecast'!$C$15:$C$20,"=Yes",'Emissions Forecast'!AR15:AR20)*IF($B$7="Real",IF($B$13="CPI",INDEX('Carbon Prices'!AP$25:AP$27,(MATCH($B$10,'Carbon Prices'!$A$25:$A$27,0))),INDEX('Carbon Prices'!AP$30:AP$32,(MATCH($B$10,'Carbon Prices'!$A$30:$A$32,0)))),IF($B$13="CPI",INDEX('Carbon Prices'!AP$15:AP$17,(MATCH($B$10,'Carbon Prices'!$A$15:$A$17,0))),INDEX('Carbon Prices'!AP$20:AP$22,(MATCH($B$10,'Carbon Prices'!$A$20:$A$22,0)))))</f>
        <v>0</v>
      </c>
      <c r="AR16" s="37">
        <f>SUMIF('Emissions Forecast'!$C$15:$C$20,"=Yes",'Emissions Forecast'!AS15:AS20)*IF($B$7="Real",IF($B$13="CPI",INDEX('Carbon Prices'!AQ$25:AQ$27,(MATCH($B$10,'Carbon Prices'!$A$25:$A$27,0))),INDEX('Carbon Prices'!AQ$30:AQ$32,(MATCH($B$10,'Carbon Prices'!$A$30:$A$32,0)))),IF($B$13="CPI",INDEX('Carbon Prices'!AQ$15:AQ$17,(MATCH($B$10,'Carbon Prices'!$A$15:$A$17,0))),INDEX('Carbon Prices'!AQ$20:AQ$22,(MATCH($B$10,'Carbon Prices'!$A$20:$A$22,0)))))</f>
        <v>0</v>
      </c>
      <c r="AS16" s="37">
        <f>SUMIF('Emissions Forecast'!$C$15:$C$20,"=Yes",'Emissions Forecast'!AT15:AT20)*IF($B$7="Real",IF($B$13="CPI",INDEX('Carbon Prices'!AR$25:AR$27,(MATCH($B$10,'Carbon Prices'!$A$25:$A$27,0))),INDEX('Carbon Prices'!AR$30:AR$32,(MATCH($B$10,'Carbon Prices'!$A$30:$A$32,0)))),IF($B$13="CPI",INDEX('Carbon Prices'!AR$15:AR$17,(MATCH($B$10,'Carbon Prices'!$A$15:$A$17,0))),INDEX('Carbon Prices'!AR$20:AR$22,(MATCH($B$10,'Carbon Prices'!$A$20:$A$22,0)))))</f>
        <v>0</v>
      </c>
      <c r="AT16" s="37">
        <f>SUMIF('Emissions Forecast'!$C$15:$C$20,"=Yes",'Emissions Forecast'!AU15:AU20)*IF($B$7="Real",IF($B$13="CPI",INDEX('Carbon Prices'!AS$25:AS$27,(MATCH($B$10,'Carbon Prices'!$A$25:$A$27,0))),INDEX('Carbon Prices'!AS$30:AS$32,(MATCH($B$10,'Carbon Prices'!$A$30:$A$32,0)))),IF($B$13="CPI",INDEX('Carbon Prices'!AS$15:AS$17,(MATCH($B$10,'Carbon Prices'!$A$15:$A$17,0))),INDEX('Carbon Prices'!AS$20:AS$22,(MATCH($B$10,'Carbon Prices'!$A$20:$A$22,0)))))</f>
        <v>0</v>
      </c>
      <c r="AU16" s="37">
        <f>SUMIF('Emissions Forecast'!$C$15:$C$20,"=Yes",'Emissions Forecast'!AV15:AV20)*IF($B$7="Real",IF($B$13="CPI",INDEX('Carbon Prices'!AT$25:AT$27,(MATCH($B$10,'Carbon Prices'!$A$25:$A$27,0))),INDEX('Carbon Prices'!AT$30:AT$32,(MATCH($B$10,'Carbon Prices'!$A$30:$A$32,0)))),IF($B$13="CPI",INDEX('Carbon Prices'!AT$15:AT$17,(MATCH($B$10,'Carbon Prices'!$A$15:$A$17,0))),INDEX('Carbon Prices'!AT$20:AT$22,(MATCH($B$10,'Carbon Prices'!$A$20:$A$22,0)))))</f>
        <v>0</v>
      </c>
      <c r="AV16" s="37">
        <f>SUMIF('Emissions Forecast'!$C$15:$C$20,"=Yes",'Emissions Forecast'!AW15:AW20)*IF($B$7="Real",IF($B$13="CPI",INDEX('Carbon Prices'!AU$25:AU$27,(MATCH($B$10,'Carbon Prices'!$A$25:$A$27,0))),INDEX('Carbon Prices'!AU$30:AU$32,(MATCH($B$10,'Carbon Prices'!$A$30:$A$32,0)))),IF($B$13="CPI",INDEX('Carbon Prices'!AU$15:AU$17,(MATCH($B$10,'Carbon Prices'!$A$15:$A$17,0))),INDEX('Carbon Prices'!AU$20:AU$22,(MATCH($B$10,'Carbon Prices'!$A$20:$A$22,0)))))</f>
        <v>0</v>
      </c>
      <c r="AW16" s="37">
        <f>SUMIF('Emissions Forecast'!$C$15:$C$20,"=Yes",'Emissions Forecast'!AX15:AX20)*IF($B$7="Real",IF($B$13="CPI",INDEX('Carbon Prices'!AV$25:AV$27,(MATCH($B$10,'Carbon Prices'!$A$25:$A$27,0))),INDEX('Carbon Prices'!AV$30:AV$32,(MATCH($B$10,'Carbon Prices'!$A$30:$A$32,0)))),IF($B$13="CPI",INDEX('Carbon Prices'!AV$15:AV$17,(MATCH($B$10,'Carbon Prices'!$A$15:$A$17,0))),INDEX('Carbon Prices'!AV$20:AV$22,(MATCH($B$10,'Carbon Prices'!$A$20:$A$22,0)))))</f>
        <v>0</v>
      </c>
      <c r="AX16" s="37">
        <f>SUMIF('Emissions Forecast'!$C$15:$C$20,"=Yes",'Emissions Forecast'!AY15:AY20)*IF($B$7="Real",IF($B$13="CPI",INDEX('Carbon Prices'!AW$25:AW$27,(MATCH($B$10,'Carbon Prices'!$A$25:$A$27,0))),INDEX('Carbon Prices'!AW$30:AW$32,(MATCH($B$10,'Carbon Prices'!$A$30:$A$32,0)))),IF($B$13="CPI",INDEX('Carbon Prices'!AW$15:AW$17,(MATCH($B$10,'Carbon Prices'!$A$15:$A$17,0))),INDEX('Carbon Prices'!AW$20:AW$22,(MATCH($B$10,'Carbon Prices'!$A$20:$A$22,0)))))</f>
        <v>0</v>
      </c>
      <c r="AY16" s="37">
        <f>SUMIF('Emissions Forecast'!$C$15:$C$20,"=Yes",'Emissions Forecast'!AZ15:AZ20)*IF($B$7="Real",IF($B$13="CPI",INDEX('Carbon Prices'!AX$25:AX$27,(MATCH($B$10,'Carbon Prices'!$A$25:$A$27,0))),INDEX('Carbon Prices'!AX$30:AX$32,(MATCH($B$10,'Carbon Prices'!$A$30:$A$32,0)))),IF($B$13="CPI",INDEX('Carbon Prices'!AX$15:AX$17,(MATCH($B$10,'Carbon Prices'!$A$15:$A$17,0))),INDEX('Carbon Prices'!AX$20:AX$22,(MATCH($B$10,'Carbon Prices'!$A$20:$A$22,0)))))</f>
        <v>0</v>
      </c>
      <c r="AZ16" s="37">
        <f>SUMIF('Emissions Forecast'!$C$15:$C$20,"=Yes",'Emissions Forecast'!BA15:BA20)*IF($B$7="Real",IF($B$13="CPI",INDEX('Carbon Prices'!AY$25:AY$27,(MATCH($B$10,'Carbon Prices'!$A$25:$A$27,0))),INDEX('Carbon Prices'!AY$30:AY$32,(MATCH($B$10,'Carbon Prices'!$A$30:$A$32,0)))),IF($B$13="CPI",INDEX('Carbon Prices'!AY$15:AY$17,(MATCH($B$10,'Carbon Prices'!$A$15:$A$17,0))),INDEX('Carbon Prices'!AY$20:AY$22,(MATCH($B$10,'Carbon Prices'!$A$20:$A$22,0)))))</f>
        <v>0</v>
      </c>
      <c r="BA16" s="37">
        <f>SUMIF('Emissions Forecast'!$C$15:$C$20,"=Yes",'Emissions Forecast'!BB15:BB20)*IF($B$7="Real",IF($B$13="CPI",INDEX('Carbon Prices'!AZ$25:AZ$27,(MATCH($B$10,'Carbon Prices'!$A$25:$A$27,0))),INDEX('Carbon Prices'!AZ$30:AZ$32,(MATCH($B$10,'Carbon Prices'!$A$30:$A$32,0)))),IF($B$13="CPI",INDEX('Carbon Prices'!AZ$15:AZ$17,(MATCH($B$10,'Carbon Prices'!$A$15:$A$17,0))),INDEX('Carbon Prices'!AZ$20:AZ$22,(MATCH($B$10,'Carbon Prices'!$A$20:$A$22,0)))))</f>
        <v>0</v>
      </c>
      <c r="BB16" s="37">
        <f>SUMIF('Emissions Forecast'!$C$15:$C$20,"=Yes",'Emissions Forecast'!BC15:BC20)*IF($B$7="Real",IF($B$13="CPI",INDEX('Carbon Prices'!BA$25:BA$27,(MATCH($B$10,'Carbon Prices'!$A$25:$A$27,0))),INDEX('Carbon Prices'!BA$30:BA$32,(MATCH($B$10,'Carbon Prices'!$A$30:$A$32,0)))),IF($B$13="CPI",INDEX('Carbon Prices'!BA$15:BA$17,(MATCH($B$10,'Carbon Prices'!$A$15:$A$17,0))),INDEX('Carbon Prices'!BA$20:BA$22,(MATCH($B$10,'Carbon Prices'!$A$20:$A$22,0)))))</f>
        <v>0</v>
      </c>
      <c r="BC16" s="37">
        <f>SUMIF('Emissions Forecast'!$C$15:$C$20,"=Yes",'Emissions Forecast'!BD15:BD20)*IF($B$7="Real",IF($B$13="CPI",INDEX('Carbon Prices'!BB$25:BB$27,(MATCH($B$10,'Carbon Prices'!$A$25:$A$27,0))),INDEX('Carbon Prices'!BB$30:BB$32,(MATCH($B$10,'Carbon Prices'!$A$30:$A$32,0)))),IF($B$13="CPI",INDEX('Carbon Prices'!BB$15:BB$17,(MATCH($B$10,'Carbon Prices'!$A$15:$A$17,0))),INDEX('Carbon Prices'!BB$20:BB$22,(MATCH($B$10,'Carbon Prices'!$A$20:$A$22,0)))))</f>
        <v>0</v>
      </c>
      <c r="BD16" s="37">
        <f>SUMIF('Emissions Forecast'!$C$15:$C$20,"=Yes",'Emissions Forecast'!BE15:BE20)*IF($B$7="Real",IF($B$13="CPI",INDEX('Carbon Prices'!BC$25:BC$27,(MATCH($B$10,'Carbon Prices'!$A$25:$A$27,0))),INDEX('Carbon Prices'!BC$30:BC$32,(MATCH($B$10,'Carbon Prices'!$A$30:$A$32,0)))),IF($B$13="CPI",INDEX('Carbon Prices'!BC$15:BC$17,(MATCH($B$10,'Carbon Prices'!$A$15:$A$17,0))),INDEX('Carbon Prices'!BC$20:BC$22,(MATCH($B$10,'Carbon Prices'!$A$20:$A$22,0)))))</f>
        <v>0</v>
      </c>
      <c r="BE16" s="37">
        <f>SUMIF('Emissions Forecast'!$C$15:$C$20,"=Yes",'Emissions Forecast'!BF15:BF20)*IF($B$7="Real",IF($B$13="CPI",INDEX('Carbon Prices'!BD$25:BD$27,(MATCH($B$10,'Carbon Prices'!$A$25:$A$27,0))),INDEX('Carbon Prices'!BD$30:BD$32,(MATCH($B$10,'Carbon Prices'!$A$30:$A$32,0)))),IF($B$13="CPI",INDEX('Carbon Prices'!BD$15:BD$17,(MATCH($B$10,'Carbon Prices'!$A$15:$A$17,0))),INDEX('Carbon Prices'!BD$20:BD$22,(MATCH($B$10,'Carbon Prices'!$A$20:$A$22,0)))))</f>
        <v>0</v>
      </c>
      <c r="BF16" s="37">
        <f>SUMIF('Emissions Forecast'!$C$15:$C$20,"=Yes",'Emissions Forecast'!BG15:BG20)*IF($B$7="Real",IF($B$13="CPI",INDEX('Carbon Prices'!BE$25:BE$27,(MATCH($B$10,'Carbon Prices'!$A$25:$A$27,0))),INDEX('Carbon Prices'!BE$30:BE$32,(MATCH($B$10,'Carbon Prices'!$A$30:$A$32,0)))),IF($B$13="CPI",INDEX('Carbon Prices'!BE$15:BE$17,(MATCH($B$10,'Carbon Prices'!$A$15:$A$17,0))),INDEX('Carbon Prices'!BE$20:BE$22,(MATCH($B$10,'Carbon Prices'!$A$20:$A$22,0)))))</f>
        <v>0</v>
      </c>
      <c r="BG16" s="37">
        <f>SUMIF('Emissions Forecast'!$C$15:$C$20,"=Yes",'Emissions Forecast'!BH15:BH20)*IF($B$7="Real",IF($B$13="CPI",INDEX('Carbon Prices'!BF$25:BF$27,(MATCH($B$10,'Carbon Prices'!$A$25:$A$27,0))),INDEX('Carbon Prices'!BF$30:BF$32,(MATCH($B$10,'Carbon Prices'!$A$30:$A$32,0)))),IF($B$13="CPI",INDEX('Carbon Prices'!BF$15:BF$17,(MATCH($B$10,'Carbon Prices'!$A$15:$A$17,0))),INDEX('Carbon Prices'!BF$20:BF$22,(MATCH($B$10,'Carbon Prices'!$A$20:$A$22,0)))))</f>
        <v>0</v>
      </c>
      <c r="BH16" s="37">
        <f>SUMIF('Emissions Forecast'!$C$15:$C$20,"=Yes",'Emissions Forecast'!BI15:BI20)*IF($B$7="Real",IF($B$13="CPI",INDEX('Carbon Prices'!BG$25:BG$27,(MATCH($B$10,'Carbon Prices'!$A$25:$A$27,0))),INDEX('Carbon Prices'!BG$30:BG$32,(MATCH($B$10,'Carbon Prices'!$A$30:$A$32,0)))),IF($B$13="CPI",INDEX('Carbon Prices'!BG$15:BG$17,(MATCH($B$10,'Carbon Prices'!$A$15:$A$17,0))),INDEX('Carbon Prices'!BG$20:BG$22,(MATCH($B$10,'Carbon Prices'!$A$20:$A$22,0)))))</f>
        <v>0</v>
      </c>
      <c r="BI16" s="37">
        <f>SUMIF('Emissions Forecast'!$C$15:$C$20,"=Yes",'Emissions Forecast'!BJ15:BJ20)*IF($B$7="Real",IF($B$13="CPI",INDEX('Carbon Prices'!BH$25:BH$27,(MATCH($B$10,'Carbon Prices'!$A$25:$A$27,0))),INDEX('Carbon Prices'!BH$30:BH$32,(MATCH($B$10,'Carbon Prices'!$A$30:$A$32,0)))),IF($B$13="CPI",INDEX('Carbon Prices'!BH$15:BH$17,(MATCH($B$10,'Carbon Prices'!$A$15:$A$17,0))),INDEX('Carbon Prices'!BH$20:BH$22,(MATCH($B$10,'Carbon Prices'!$A$20:$A$22,0)))))</f>
        <v>0</v>
      </c>
      <c r="BJ16" s="37">
        <f>SUMIF('Emissions Forecast'!$C$15:$C$20,"=Yes",'Emissions Forecast'!BK15:BK20)*IF($B$7="Real",IF($B$13="CPI",INDEX('Carbon Prices'!BI$25:BI$27,(MATCH($B$10,'Carbon Prices'!$A$25:$A$27,0))),INDEX('Carbon Prices'!BI$30:BI$32,(MATCH($B$10,'Carbon Prices'!$A$30:$A$32,0)))),IF($B$13="CPI",INDEX('Carbon Prices'!BI$15:BI$17,(MATCH($B$10,'Carbon Prices'!$A$15:$A$17,0))),INDEX('Carbon Prices'!BI$20:BI$22,(MATCH($B$10,'Carbon Prices'!$A$20:$A$22,0)))))</f>
        <v>0</v>
      </c>
      <c r="BK16" s="37">
        <f>SUMIF('Emissions Forecast'!$C$15:$C$20,"=Yes",'Emissions Forecast'!BL15:BL20)*IF($B$7="Real",IF($B$13="CPI",INDEX('Carbon Prices'!BJ$25:BJ$27,(MATCH($B$10,'Carbon Prices'!$A$25:$A$27,0))),INDEX('Carbon Prices'!BJ$30:BJ$32,(MATCH($B$10,'Carbon Prices'!$A$30:$A$32,0)))),IF($B$13="CPI",INDEX('Carbon Prices'!BJ$15:BJ$17,(MATCH($B$10,'Carbon Prices'!$A$15:$A$17,0))),INDEX('Carbon Prices'!BJ$20:BJ$22,(MATCH($B$10,'Carbon Prices'!$A$20:$A$22,0)))))</f>
        <v>0</v>
      </c>
      <c r="BL16" s="37">
        <f>SUMIF('Emissions Forecast'!$C$15:$C$20,"=Yes",'Emissions Forecast'!BM15:BM20)*IF($B$7="Real",IF($B$13="CPI",INDEX('Carbon Prices'!BK$25:BK$27,(MATCH($B$10,'Carbon Prices'!$A$25:$A$27,0))),INDEX('Carbon Prices'!BK$30:BK$32,(MATCH($B$10,'Carbon Prices'!$A$30:$A$32,0)))),IF($B$13="CPI",INDEX('Carbon Prices'!BK$15:BK$17,(MATCH($B$10,'Carbon Prices'!$A$15:$A$17,0))),INDEX('Carbon Prices'!BK$20:BK$22,(MATCH($B$10,'Carbon Prices'!$A$20:$A$22,0)))))</f>
        <v>0</v>
      </c>
      <c r="BM16" s="37">
        <f>SUMIF('Emissions Forecast'!$C$15:$C$20,"=Yes",'Emissions Forecast'!BN15:BN20)*IF($B$7="Real",IF($B$13="CPI",INDEX('Carbon Prices'!BL$25:BL$27,(MATCH($B$10,'Carbon Prices'!$A$25:$A$27,0))),INDEX('Carbon Prices'!BL$30:BL$32,(MATCH($B$10,'Carbon Prices'!$A$30:$A$32,0)))),IF($B$13="CPI",INDEX('Carbon Prices'!BL$15:BL$17,(MATCH($B$10,'Carbon Prices'!$A$15:$A$17,0))),INDEX('Carbon Prices'!BL$20:BL$22,(MATCH($B$10,'Carbon Prices'!$A$20:$A$22,0)))))</f>
        <v>0</v>
      </c>
      <c r="BN16" s="37">
        <f>SUMIF('Emissions Forecast'!$C$15:$C$20,"=Yes",'Emissions Forecast'!BO15:BO20)*IF($B$7="Real",IF($B$13="CPI",INDEX('Carbon Prices'!BM$25:BM$27,(MATCH($B$10,'Carbon Prices'!$A$25:$A$27,0))),INDEX('Carbon Prices'!BM$30:BM$32,(MATCH($B$10,'Carbon Prices'!$A$30:$A$32,0)))),IF($B$13="CPI",INDEX('Carbon Prices'!BM$15:BM$17,(MATCH($B$10,'Carbon Prices'!$A$15:$A$17,0))),INDEX('Carbon Prices'!BM$20:BM$22,(MATCH($B$10,'Carbon Prices'!$A$20:$A$22,0)))))</f>
        <v>0</v>
      </c>
      <c r="BO16" s="37">
        <f>SUMIF('Emissions Forecast'!$C$15:$C$20,"=Yes",'Emissions Forecast'!BP15:BP20)*IF($B$7="Real",IF($B$13="CPI",INDEX('Carbon Prices'!BN$25:BN$27,(MATCH($B$10,'Carbon Prices'!$A$25:$A$27,0))),INDEX('Carbon Prices'!BN$30:BN$32,(MATCH($B$10,'Carbon Prices'!$A$30:$A$32,0)))),IF($B$13="CPI",INDEX('Carbon Prices'!BN$15:BN$17,(MATCH($B$10,'Carbon Prices'!$A$15:$A$17,0))),INDEX('Carbon Prices'!BN$20:BN$22,(MATCH($B$10,'Carbon Prices'!$A$20:$A$22,0)))))</f>
        <v>0</v>
      </c>
      <c r="BP16" s="37">
        <f>SUMIF('Emissions Forecast'!$C$15:$C$20,"=Yes",'Emissions Forecast'!BQ15:BQ20)*IF($B$7="Real",IF($B$13="CPI",INDEX('Carbon Prices'!BO$25:BO$27,(MATCH($B$10,'Carbon Prices'!$A$25:$A$27,0))),INDEX('Carbon Prices'!BO$30:BO$32,(MATCH($B$10,'Carbon Prices'!$A$30:$A$32,0)))),IF($B$13="CPI",INDEX('Carbon Prices'!BO$15:BO$17,(MATCH($B$10,'Carbon Prices'!$A$15:$A$17,0))),INDEX('Carbon Prices'!BO$20:BO$22,(MATCH($B$10,'Carbon Prices'!$A$20:$A$22,0)))))</f>
        <v>0</v>
      </c>
      <c r="BQ16" s="37">
        <f>SUMIF('Emissions Forecast'!$C$15:$C$20,"=Yes",'Emissions Forecast'!BR15:BR20)*IF($B$7="Real",IF($B$13="CPI",INDEX('Carbon Prices'!BP$25:BP$27,(MATCH($B$10,'Carbon Prices'!$A$25:$A$27,0))),INDEX('Carbon Prices'!BP$30:BP$32,(MATCH($B$10,'Carbon Prices'!$A$30:$A$32,0)))),IF($B$13="CPI",INDEX('Carbon Prices'!BP$15:BP$17,(MATCH($B$10,'Carbon Prices'!$A$15:$A$17,0))),INDEX('Carbon Prices'!BP$20:BP$22,(MATCH($B$10,'Carbon Prices'!$A$20:$A$22,0)))))</f>
        <v>0</v>
      </c>
      <c r="BR16" s="37">
        <f>SUMIF('Emissions Forecast'!$C$15:$C$20,"=Yes",'Emissions Forecast'!BS15:BS20)*IF($B$7="Real",IF($B$13="CPI",INDEX('Carbon Prices'!BQ$25:BQ$27,(MATCH($B$10,'Carbon Prices'!$A$25:$A$27,0))),INDEX('Carbon Prices'!BQ$30:BQ$32,(MATCH($B$10,'Carbon Prices'!$A$30:$A$32,0)))),IF($B$13="CPI",INDEX('Carbon Prices'!BQ$15:BQ$17,(MATCH($B$10,'Carbon Prices'!$A$15:$A$17,0))),INDEX('Carbon Prices'!BQ$20:BQ$22,(MATCH($B$10,'Carbon Prices'!$A$20:$A$22,0)))))</f>
        <v>0</v>
      </c>
      <c r="BS16" s="37">
        <f>SUMIF('Emissions Forecast'!$C$15:$C$20,"=Yes",'Emissions Forecast'!BT15:BT20)*IF($B$7="Real",IF($B$13="CPI",INDEX('Carbon Prices'!BR$25:BR$27,(MATCH($B$10,'Carbon Prices'!$A$25:$A$27,0))),INDEX('Carbon Prices'!BR$30:BR$32,(MATCH($B$10,'Carbon Prices'!$A$30:$A$32,0)))),IF($B$13="CPI",INDEX('Carbon Prices'!BR$15:BR$17,(MATCH($B$10,'Carbon Prices'!$A$15:$A$17,0))),INDEX('Carbon Prices'!BR$20:BR$22,(MATCH($B$10,'Carbon Prices'!$A$20:$A$22,0)))))</f>
        <v>0</v>
      </c>
      <c r="BT16" s="37">
        <f>SUMIF('Emissions Forecast'!$C$15:$C$20,"=Yes",'Emissions Forecast'!BU15:BU20)*IF($B$7="Real",IF($B$13="CPI",INDEX('Carbon Prices'!BS$25:BS$27,(MATCH($B$10,'Carbon Prices'!$A$25:$A$27,0))),INDEX('Carbon Prices'!BS$30:BS$32,(MATCH($B$10,'Carbon Prices'!$A$30:$A$32,0)))),IF($B$13="CPI",INDEX('Carbon Prices'!BS$15:BS$17,(MATCH($B$10,'Carbon Prices'!$A$15:$A$17,0))),INDEX('Carbon Prices'!BS$20:BS$22,(MATCH($B$10,'Carbon Prices'!$A$20:$A$22,0)))))</f>
        <v>0</v>
      </c>
      <c r="BU16" s="37">
        <f>SUMIF('Emissions Forecast'!$C$15:$C$20,"=Yes",'Emissions Forecast'!BV15:BV20)*IF($B$7="Real",IF($B$13="CPI",INDEX('Carbon Prices'!BT$25:BT$27,(MATCH($B$10,'Carbon Prices'!$A$25:$A$27,0))),INDEX('Carbon Prices'!BT$30:BT$32,(MATCH($B$10,'Carbon Prices'!$A$30:$A$32,0)))),IF($B$13="CPI",INDEX('Carbon Prices'!BT$15:BT$17,(MATCH($B$10,'Carbon Prices'!$A$15:$A$17,0))),INDEX('Carbon Prices'!BT$20:BT$22,(MATCH($B$10,'Carbon Prices'!$A$20:$A$22,0)))))</f>
        <v>0</v>
      </c>
      <c r="BV16" s="37">
        <f>SUMIF('Emissions Forecast'!$C$15:$C$20,"=Yes",'Emissions Forecast'!BW15:BW20)*IF($B$7="Real",IF($B$13="CPI",INDEX('Carbon Prices'!BU$25:BU$27,(MATCH($B$10,'Carbon Prices'!$A$25:$A$27,0))),INDEX('Carbon Prices'!BU$30:BU$32,(MATCH($B$10,'Carbon Prices'!$A$30:$A$32,0)))),IF($B$13="CPI",INDEX('Carbon Prices'!BU$15:BU$17,(MATCH($B$10,'Carbon Prices'!$A$15:$A$17,0))),INDEX('Carbon Prices'!BU$20:BU$22,(MATCH($B$10,'Carbon Prices'!$A$20:$A$22,0)))))</f>
        <v>0</v>
      </c>
      <c r="BW16" s="37">
        <f>SUMIF('Emissions Forecast'!$C$15:$C$20,"=Yes",'Emissions Forecast'!BX15:BX20)*IF($B$7="Real",IF($B$13="CPI",INDEX('Carbon Prices'!BV$25:BV$27,(MATCH($B$10,'Carbon Prices'!$A$25:$A$27,0))),INDEX('Carbon Prices'!BV$30:BV$32,(MATCH($B$10,'Carbon Prices'!$A$30:$A$32,0)))),IF($B$13="CPI",INDEX('Carbon Prices'!BV$15:BV$17,(MATCH($B$10,'Carbon Prices'!$A$15:$A$17,0))),INDEX('Carbon Prices'!BV$20:BV$22,(MATCH($B$10,'Carbon Prices'!$A$20:$A$22,0)))))</f>
        <v>0</v>
      </c>
      <c r="BX16" s="37">
        <f>SUMIF('Emissions Forecast'!$C$15:$C$20,"=Yes",'Emissions Forecast'!BY15:BY20)*IF($B$7="Real",IF($B$13="CPI",INDEX('Carbon Prices'!BW$25:BW$27,(MATCH($B$10,'Carbon Prices'!$A$25:$A$27,0))),INDEX('Carbon Prices'!BW$30:BW$32,(MATCH($B$10,'Carbon Prices'!$A$30:$A$32,0)))),IF($B$13="CPI",INDEX('Carbon Prices'!BW$15:BW$17,(MATCH($B$10,'Carbon Prices'!$A$15:$A$17,0))),INDEX('Carbon Prices'!BW$20:BW$22,(MATCH($B$10,'Carbon Prices'!$A$20:$A$22,0)))))</f>
        <v>0</v>
      </c>
      <c r="BY16" s="37">
        <f>SUMIF('Emissions Forecast'!$C$15:$C$20,"=Yes",'Emissions Forecast'!BZ15:BZ20)*IF($B$7="Real",IF($B$13="CPI",INDEX('Carbon Prices'!BX$25:BX$27,(MATCH($B$10,'Carbon Prices'!$A$25:$A$27,0))),INDEX('Carbon Prices'!BX$30:BX$32,(MATCH($B$10,'Carbon Prices'!$A$30:$A$32,0)))),IF($B$13="CPI",INDEX('Carbon Prices'!BX$15:BX$17,(MATCH($B$10,'Carbon Prices'!$A$15:$A$17,0))),INDEX('Carbon Prices'!BX$20:BX$22,(MATCH($B$10,'Carbon Prices'!$A$20:$A$22,0)))))</f>
        <v>0</v>
      </c>
      <c r="BZ16" s="37">
        <f>SUMIF('Emissions Forecast'!$C$15:$C$20,"=Yes",'Emissions Forecast'!CA15:CA20)*IF($B$7="Real",IF($B$13="CPI",INDEX('Carbon Prices'!BY$25:BY$27,(MATCH($B$10,'Carbon Prices'!$A$25:$A$27,0))),INDEX('Carbon Prices'!BY$30:BY$32,(MATCH($B$10,'Carbon Prices'!$A$30:$A$32,0)))),IF($B$13="CPI",INDEX('Carbon Prices'!BY$15:BY$17,(MATCH($B$10,'Carbon Prices'!$A$15:$A$17,0))),INDEX('Carbon Prices'!BY$20:BY$22,(MATCH($B$10,'Carbon Prices'!$A$20:$A$22,0)))))</f>
        <v>0</v>
      </c>
      <c r="CA16" s="37">
        <f>SUMIF('Emissions Forecast'!$C$15:$C$20,"=Yes",'Emissions Forecast'!CB15:CB20)*IF($B$7="Real",IF($B$13="CPI",INDEX('Carbon Prices'!BZ$25:BZ$27,(MATCH($B$10,'Carbon Prices'!$A$25:$A$27,0))),INDEX('Carbon Prices'!BZ$30:BZ$32,(MATCH($B$10,'Carbon Prices'!$A$30:$A$32,0)))),IF($B$13="CPI",INDEX('Carbon Prices'!BZ$15:BZ$17,(MATCH($B$10,'Carbon Prices'!$A$15:$A$17,0))),INDEX('Carbon Prices'!BZ$20:BZ$22,(MATCH($B$10,'Carbon Prices'!$A$20:$A$22,0)))))</f>
        <v>0</v>
      </c>
      <c r="CB16" s="37">
        <f>SUMIF('Emissions Forecast'!$C$15:$C$20,"=Yes",'Emissions Forecast'!CC15:CC20)*IF($B$7="Real",IF($B$13="CPI",INDEX('Carbon Prices'!CA$25:CA$27,(MATCH($B$10,'Carbon Prices'!$A$25:$A$27,0))),INDEX('Carbon Prices'!CA$30:CA$32,(MATCH($B$10,'Carbon Prices'!$A$30:$A$32,0)))),IF($B$13="CPI",INDEX('Carbon Prices'!CA$15:CA$17,(MATCH($B$10,'Carbon Prices'!$A$15:$A$17,0))),INDEX('Carbon Prices'!CA$20:CA$22,(MATCH($B$10,'Carbon Prices'!$A$20:$A$22,0)))))</f>
        <v>0</v>
      </c>
      <c r="CC16" s="37">
        <f>SUMIF('Emissions Forecast'!$C$15:$C$20,"=Yes",'Emissions Forecast'!CD15:CD20)*IF($B$7="Real",IF($B$13="CPI",INDEX('Carbon Prices'!CB$25:CB$27,(MATCH($B$10,'Carbon Prices'!$A$25:$A$27,0))),INDEX('Carbon Prices'!CB$30:CB$32,(MATCH($B$10,'Carbon Prices'!$A$30:$A$32,0)))),IF($B$13="CPI",INDEX('Carbon Prices'!CB$15:CB$17,(MATCH($B$10,'Carbon Prices'!$A$15:$A$17,0))),INDEX('Carbon Prices'!CB$20:CB$22,(MATCH($B$10,'Carbon Prices'!$A$20:$A$22,0)))))</f>
        <v>0</v>
      </c>
      <c r="CD16" s="37">
        <f>SUMIF('Emissions Forecast'!$C$15:$C$20,"=Yes",'Emissions Forecast'!CE15:CE20)*IF($B$7="Real",IF($B$13="CPI",INDEX('Carbon Prices'!CC$25:CC$27,(MATCH($B$10,'Carbon Prices'!$A$25:$A$27,0))),INDEX('Carbon Prices'!CC$30:CC$32,(MATCH($B$10,'Carbon Prices'!$A$30:$A$32,0)))),IF($B$13="CPI",INDEX('Carbon Prices'!CC$15:CC$17,(MATCH($B$10,'Carbon Prices'!$A$15:$A$17,0))),INDEX('Carbon Prices'!CC$20:CC$22,(MATCH($B$10,'Carbon Prices'!$A$20:$A$22,0)))))</f>
        <v>0</v>
      </c>
      <c r="CE16" s="37">
        <f>SUMIF('Emissions Forecast'!$C$15:$C$20,"=Yes",'Emissions Forecast'!CF15:CF20)*IF($B$7="Real",IF($B$13="CPI",INDEX('Carbon Prices'!CD$25:CD$27,(MATCH($B$10,'Carbon Prices'!$A$25:$A$27,0))),INDEX('Carbon Prices'!CD$30:CD$32,(MATCH($B$10,'Carbon Prices'!$A$30:$A$32,0)))),IF($B$13="CPI",INDEX('Carbon Prices'!CD$15:CD$17,(MATCH($B$10,'Carbon Prices'!$A$15:$A$17,0))),INDEX('Carbon Prices'!CD$20:CD$22,(MATCH($B$10,'Carbon Prices'!$A$20:$A$22,0)))))</f>
        <v>0</v>
      </c>
    </row>
    <row r="17" spans="1:83" ht="15.75" customHeight="1" x14ac:dyDescent="0.35">
      <c r="A17" s="6" t="s">
        <v>23</v>
      </c>
      <c r="B17" s="37">
        <f>IF($B$7="Real",SUMPRODUCT('Discount Rates'!B$31:CD$31,C17:CE17),IF($B$13="CPI",SUMPRODUCT('Discount Rates'!B$32:CD$32,C17:CE17),SUMPRODUCT('Discount Rates'!B$33:CD$33,C17:CE17)))</f>
        <v>547309.28600423317</v>
      </c>
      <c r="C17" s="37">
        <f>SUMIF('Emissions Forecast'!$C$21:$C$25,"=Yes",'Emissions Forecast'!D21:D25)*IF($B$7="Real",IF($B$13="CPI",INDEX('Carbon Prices'!B$25:B$27,(MATCH($B$10,'Carbon Prices'!$A$25:$A$27,0))),INDEX('Carbon Prices'!B$30:B$32,(MATCH($B$10,'Carbon Prices'!$A$30:$A$32,0)))),IF($B$13="CPI",INDEX('Carbon Prices'!B$15:B$17,(MATCH($B$10,'Carbon Prices'!$A$15:$A$17,0))),INDEX('Carbon Prices'!B$20:B$22,(MATCH($B$10,'Carbon Prices'!$A$20:$A$22,0)))))</f>
        <v>0</v>
      </c>
      <c r="D17" s="37">
        <f>SUMIF('Emissions Forecast'!$C$21:$C$25,"=Yes",'Emissions Forecast'!E21:E25)*IF($B$7="Real",IF($B$13="CPI",INDEX('Carbon Prices'!C$25:C$27,(MATCH($B$10,'Carbon Prices'!$A$25:$A$27,0))),INDEX('Carbon Prices'!C$30:C$32,(MATCH($B$10,'Carbon Prices'!$A$30:$A$32,0)))),IF($B$13="CPI",INDEX('Carbon Prices'!C$15:C$17,(MATCH($B$10,'Carbon Prices'!$A$15:$A$17,0))),INDEX('Carbon Prices'!C$20:C$22,(MATCH($B$10,'Carbon Prices'!$A$20:$A$22,0)))))</f>
        <v>0</v>
      </c>
      <c r="E17" s="37">
        <f>SUMIF('Emissions Forecast'!$C$21:$C$25,"=Yes",'Emissions Forecast'!F21:F25)*IF($B$7="Real",IF($B$13="CPI",INDEX('Carbon Prices'!D$25:D$27,(MATCH($B$10,'Carbon Prices'!$A$25:$A$27,0))),INDEX('Carbon Prices'!D$30:D$32,(MATCH($B$10,'Carbon Prices'!$A$30:$A$32,0)))),IF($B$13="CPI",INDEX('Carbon Prices'!D$15:D$17,(MATCH($B$10,'Carbon Prices'!$A$15:$A$17,0))),INDEX('Carbon Prices'!D$20:D$22,(MATCH($B$10,'Carbon Prices'!$A$20:$A$22,0)))))</f>
        <v>0</v>
      </c>
      <c r="F17" s="37">
        <f>SUMIF('Emissions Forecast'!$C$21:$C$25,"=Yes",'Emissions Forecast'!G21:G25)*IF($B$7="Real",IF($B$13="CPI",INDEX('Carbon Prices'!E$25:E$27,(MATCH($B$10,'Carbon Prices'!$A$25:$A$27,0))),INDEX('Carbon Prices'!E$30:E$32,(MATCH($B$10,'Carbon Prices'!$A$30:$A$32,0)))),IF($B$13="CPI",INDEX('Carbon Prices'!E$15:E$17,(MATCH($B$10,'Carbon Prices'!$A$15:$A$17,0))),INDEX('Carbon Prices'!E$20:E$22,(MATCH($B$10,'Carbon Prices'!$A$20:$A$22,0)))))</f>
        <v>47928.122595051587</v>
      </c>
      <c r="G17" s="37">
        <f>SUMIF('Emissions Forecast'!$C$21:$C$25,"=Yes",'Emissions Forecast'!H21:H25)*IF($B$7="Real",IF($B$13="CPI",INDEX('Carbon Prices'!F$25:F$27,(MATCH($B$10,'Carbon Prices'!$A$25:$A$27,0))),INDEX('Carbon Prices'!F$30:F$32,(MATCH($B$10,'Carbon Prices'!$A$30:$A$32,0)))),IF($B$13="CPI",INDEX('Carbon Prices'!F$15:F$17,(MATCH($B$10,'Carbon Prices'!$A$15:$A$17,0))),INDEX('Carbon Prices'!F$20:F$22,(MATCH($B$10,'Carbon Prices'!$A$20:$A$22,0)))))</f>
        <v>47087.897916602211</v>
      </c>
      <c r="H17" s="37">
        <f>SUMIF('Emissions Forecast'!$C$21:$C$25,"=Yes",'Emissions Forecast'!I21:I25)*IF($B$7="Real",IF($B$13="CPI",INDEX('Carbon Prices'!G$25:G$27,(MATCH($B$10,'Carbon Prices'!$A$25:$A$27,0))),INDEX('Carbon Prices'!G$30:G$32,(MATCH($B$10,'Carbon Prices'!$A$30:$A$32,0)))),IF($B$13="CPI",INDEX('Carbon Prices'!G$15:G$17,(MATCH($B$10,'Carbon Prices'!$A$15:$A$17,0))),INDEX('Carbon Prices'!G$20:G$22,(MATCH($B$10,'Carbon Prices'!$A$20:$A$22,0)))))</f>
        <v>57597.498812315971</v>
      </c>
      <c r="I17" s="37">
        <f>SUMIF('Emissions Forecast'!$C$21:$C$25,"=Yes",'Emissions Forecast'!J21:J25)*IF($B$7="Real",IF($B$13="CPI",INDEX('Carbon Prices'!H$25:H$27,(MATCH($B$10,'Carbon Prices'!$A$25:$A$27,0))),INDEX('Carbon Prices'!H$30:H$32,(MATCH($B$10,'Carbon Prices'!$A$30:$A$32,0)))),IF($B$13="CPI",INDEX('Carbon Prices'!H$15:H$17,(MATCH($B$10,'Carbon Prices'!$A$15:$A$17,0))),INDEX('Carbon Prices'!H$20:H$22,(MATCH($B$10,'Carbon Prices'!$A$20:$A$22,0)))))</f>
        <v>45950.160795863703</v>
      </c>
      <c r="J17" s="37">
        <f>SUMIF('Emissions Forecast'!$C$21:$C$25,"=Yes",'Emissions Forecast'!K21:K25)*IF($B$7="Real",IF($B$13="CPI",INDEX('Carbon Prices'!I$25:I$27,(MATCH($B$10,'Carbon Prices'!$A$25:$A$27,0))),INDEX('Carbon Prices'!I$30:I$32,(MATCH($B$10,'Carbon Prices'!$A$30:$A$32,0)))),IF($B$13="CPI",INDEX('Carbon Prices'!I$15:I$17,(MATCH($B$10,'Carbon Prices'!$A$15:$A$17,0))),INDEX('Carbon Prices'!I$20:I$22,(MATCH($B$10,'Carbon Prices'!$A$20:$A$22,0)))))</f>
        <v>45331.754473641202</v>
      </c>
      <c r="K17" s="37">
        <f>SUMIF('Emissions Forecast'!$C$21:$C$25,"=Yes",'Emissions Forecast'!L21:L25)*IF($B$7="Real",IF($B$13="CPI",INDEX('Carbon Prices'!J$25:J$27,(MATCH($B$10,'Carbon Prices'!$A$25:$A$27,0))),INDEX('Carbon Prices'!J$30:J$32,(MATCH($B$10,'Carbon Prices'!$A$30:$A$32,0)))),IF($B$13="CPI",INDEX('Carbon Prices'!J$15:J$17,(MATCH($B$10,'Carbon Prices'!$A$15:$A$17,0))),INDEX('Carbon Prices'!J$20:J$22,(MATCH($B$10,'Carbon Prices'!$A$20:$A$22,0)))))</f>
        <v>55357.353113232712</v>
      </c>
      <c r="L17" s="37">
        <f>SUMIF('Emissions Forecast'!$C$21:$C$25,"=Yes",'Emissions Forecast'!M21:M25)*IF($B$7="Real",IF($B$13="CPI",INDEX('Carbon Prices'!K$25:K$27,(MATCH($B$10,'Carbon Prices'!$A$25:$A$27,0))),INDEX('Carbon Prices'!K$30:K$32,(MATCH($B$10,'Carbon Prices'!$A$30:$A$32,0)))),IF($B$13="CPI",INDEX('Carbon Prices'!K$15:K$17,(MATCH($B$10,'Carbon Prices'!$A$15:$A$17,0))),INDEX('Carbon Prices'!K$20:K$22,(MATCH($B$10,'Carbon Prices'!$A$20:$A$22,0)))))</f>
        <v>44090.605836331342</v>
      </c>
      <c r="M17" s="37">
        <f>SUMIF('Emissions Forecast'!$C$21:$C$25,"=Yes",'Emissions Forecast'!N21:N25)*IF($B$7="Real",IF($B$13="CPI",INDEX('Carbon Prices'!L$25:L$27,(MATCH($B$10,'Carbon Prices'!$A$25:$A$27,0))),INDEX('Carbon Prices'!L$30:L$32,(MATCH($B$10,'Carbon Prices'!$A$30:$A$32,0)))),IF($B$13="CPI",INDEX('Carbon Prices'!L$15:L$17,(MATCH($B$10,'Carbon Prices'!$A$15:$A$17,0))),INDEX('Carbon Prices'!L$20:L$22,(MATCH($B$10,'Carbon Prices'!$A$20:$A$22,0)))))</f>
        <v>43468.99914850769</v>
      </c>
      <c r="N17" s="37">
        <f>SUMIF('Emissions Forecast'!$C$21:$C$25,"=Yes",'Emissions Forecast'!O21:O25)*IF($B$7="Real",IF($B$13="CPI",INDEX('Carbon Prices'!M$25:M$27,(MATCH($B$10,'Carbon Prices'!$A$25:$A$27,0))),INDEX('Carbon Prices'!M$30:M$32,(MATCH($B$10,'Carbon Prices'!$A$30:$A$32,0)))),IF($B$13="CPI",INDEX('Carbon Prices'!M$15:M$17,(MATCH($B$10,'Carbon Prices'!$A$15:$A$17,0))),INDEX('Carbon Prices'!M$20:M$22,(MATCH($B$10,'Carbon Prices'!$A$20:$A$22,0)))))</f>
        <v>53235.967105379699</v>
      </c>
      <c r="O17" s="37">
        <f>SUMIF('Emissions Forecast'!$C$21:$C$25,"=Yes",'Emissions Forecast'!P21:P25)*IF($B$7="Real",IF($B$13="CPI",INDEX('Carbon Prices'!N$25:N$27,(MATCH($B$10,'Carbon Prices'!$A$25:$A$27,0))),INDEX('Carbon Prices'!N$30:N$32,(MATCH($B$10,'Carbon Prices'!$A$30:$A$32,0)))),IF($B$13="CPI",INDEX('Carbon Prices'!N$15:N$17,(MATCH($B$10,'Carbon Prices'!$A$15:$A$17,0))),INDEX('Carbon Prices'!N$20:N$22,(MATCH($B$10,'Carbon Prices'!$A$20:$A$22,0)))))</f>
        <v>42372.950214698103</v>
      </c>
      <c r="P17" s="37">
        <f>SUMIF('Emissions Forecast'!$C$21:$C$25,"=Yes",'Emissions Forecast'!Q21:Q25)*IF($B$7="Real",IF($B$13="CPI",INDEX('Carbon Prices'!O$25:O$27,(MATCH($B$10,'Carbon Prices'!$A$25:$A$27,0))),INDEX('Carbon Prices'!O$30:O$32,(MATCH($B$10,'Carbon Prices'!$A$30:$A$32,0)))),IF($B$13="CPI",INDEX('Carbon Prices'!O$15:O$17,(MATCH($B$10,'Carbon Prices'!$A$15:$A$17,0))),INDEX('Carbon Prices'!O$20:O$22,(MATCH($B$10,'Carbon Prices'!$A$20:$A$22,0)))))</f>
        <v>41748.714319026927</v>
      </c>
      <c r="Q17" s="37">
        <f>SUMIF('Emissions Forecast'!$C$21:$C$25,"=Yes",'Emissions Forecast'!R21:R25)*IF($B$7="Real",IF($B$13="CPI",INDEX('Carbon Prices'!P$25:P$27,(MATCH($B$10,'Carbon Prices'!$A$25:$A$27,0))),INDEX('Carbon Prices'!P$30:P$32,(MATCH($B$10,'Carbon Prices'!$A$30:$A$32,0)))),IF($B$13="CPI",INDEX('Carbon Prices'!P$15:P$17,(MATCH($B$10,'Carbon Prices'!$A$15:$A$17,0))),INDEX('Carbon Prices'!P$20:P$22,(MATCH($B$10,'Carbon Prices'!$A$20:$A$22,0)))))</f>
        <v>237762.00267261176</v>
      </c>
      <c r="R17" s="37">
        <f>SUMIF('Emissions Forecast'!$C$21:$C$25,"=Yes",'Emissions Forecast'!S21:S25)*IF($B$7="Real",IF($B$13="CPI",INDEX('Carbon Prices'!Q$25:Q$27,(MATCH($B$10,'Carbon Prices'!$A$25:$A$27,0))),INDEX('Carbon Prices'!Q$30:Q$32,(MATCH($B$10,'Carbon Prices'!$A$30:$A$32,0)))),IF($B$13="CPI",INDEX('Carbon Prices'!Q$15:Q$17,(MATCH($B$10,'Carbon Prices'!$A$15:$A$17,0))),INDEX('Carbon Prices'!Q$20:Q$22,(MATCH($B$10,'Carbon Prices'!$A$20:$A$22,0)))))</f>
        <v>40639.810920913565</v>
      </c>
      <c r="S17" s="37">
        <f>SUMIF('Emissions Forecast'!$C$21:$C$25,"=Yes",'Emissions Forecast'!T21:T25)*IF($B$7="Real",IF($B$13="CPI",INDEX('Carbon Prices'!R$25:R$27,(MATCH($B$10,'Carbon Prices'!$A$25:$A$27,0))),INDEX('Carbon Prices'!R$30:R$32,(MATCH($B$10,'Carbon Prices'!$A$30:$A$32,0)))),IF($B$13="CPI",INDEX('Carbon Prices'!R$15:R$17,(MATCH($B$10,'Carbon Prices'!$A$15:$A$17,0))),INDEX('Carbon Prices'!R$20:R$22,(MATCH($B$10,'Carbon Prices'!$A$20:$A$22,0)))))</f>
        <v>49707.484950122278</v>
      </c>
      <c r="T17" s="37">
        <f>SUMIF('Emissions Forecast'!$C$21:$C$25,"=Yes",'Emissions Forecast'!U21:U25)*IF($B$7="Real",IF($B$13="CPI",INDEX('Carbon Prices'!S$25:S$27,(MATCH($B$10,'Carbon Prices'!$A$25:$A$27,0))),INDEX('Carbon Prices'!S$30:S$32,(MATCH($B$10,'Carbon Prices'!$A$30:$A$32,0)))),IF($B$13="CPI",INDEX('Carbon Prices'!S$15:S$17,(MATCH($B$10,'Carbon Prices'!$A$15:$A$17,0))),INDEX('Carbon Prices'!S$20:S$22,(MATCH($B$10,'Carbon Prices'!$A$20:$A$22,0)))))</f>
        <v>39652.31798188309</v>
      </c>
      <c r="U17" s="37">
        <f>SUMIF('Emissions Forecast'!$C$21:$C$25,"=Yes",'Emissions Forecast'!V21:V25)*IF($B$7="Real",IF($B$13="CPI",INDEX('Carbon Prices'!T$25:T$27,(MATCH($B$10,'Carbon Prices'!$A$25:$A$27,0))),INDEX('Carbon Prices'!T$30:T$32,(MATCH($B$10,'Carbon Prices'!$A$30:$A$32,0)))),IF($B$13="CPI",INDEX('Carbon Prices'!T$15:T$17,(MATCH($B$10,'Carbon Prices'!$A$15:$A$17,0))),INDEX('Carbon Prices'!T$20:T$22,(MATCH($B$10,'Carbon Prices'!$A$20:$A$22,0)))))</f>
        <v>39028.844541237006</v>
      </c>
      <c r="V17" s="37">
        <f>SUMIF('Emissions Forecast'!$C$21:$C$25,"=Yes",'Emissions Forecast'!W21:W25)*IF($B$7="Real",IF($B$13="CPI",INDEX('Carbon Prices'!U$25:U$27,(MATCH($B$10,'Carbon Prices'!$A$25:$A$27,0))),INDEX('Carbon Prices'!U$30:U$32,(MATCH($B$10,'Carbon Prices'!$A$30:$A$32,0)))),IF($B$13="CPI",INDEX('Carbon Prices'!U$15:U$17,(MATCH($B$10,'Carbon Prices'!$A$15:$A$17,0))),INDEX('Carbon Prices'!U$20:U$22,(MATCH($B$10,'Carbon Prices'!$A$20:$A$22,0)))))</f>
        <v>0</v>
      </c>
      <c r="W17" s="37">
        <f>SUMIF('Emissions Forecast'!$C$21:$C$25,"=Yes",'Emissions Forecast'!X21:X25)*IF($B$7="Real",IF($B$13="CPI",INDEX('Carbon Prices'!V$25:V$27,(MATCH($B$10,'Carbon Prices'!$A$25:$A$27,0))),INDEX('Carbon Prices'!V$30:V$32,(MATCH($B$10,'Carbon Prices'!$A$30:$A$32,0)))),IF($B$13="CPI",INDEX('Carbon Prices'!V$15:V$17,(MATCH($B$10,'Carbon Prices'!$A$15:$A$17,0))),INDEX('Carbon Prices'!V$20:V$22,(MATCH($B$10,'Carbon Prices'!$A$20:$A$22,0)))))</f>
        <v>0</v>
      </c>
      <c r="X17" s="37">
        <f>SUMIF('Emissions Forecast'!$C$21:$C$25,"=Yes",'Emissions Forecast'!Y21:Y25)*IF($B$7="Real",IF($B$13="CPI",INDEX('Carbon Prices'!W$25:W$27,(MATCH($B$10,'Carbon Prices'!$A$25:$A$27,0))),INDEX('Carbon Prices'!W$30:W$32,(MATCH($B$10,'Carbon Prices'!$A$30:$A$32,0)))),IF($B$13="CPI",INDEX('Carbon Prices'!W$15:W$17,(MATCH($B$10,'Carbon Prices'!$A$15:$A$17,0))),INDEX('Carbon Prices'!W$20:W$22,(MATCH($B$10,'Carbon Prices'!$A$20:$A$22,0)))))</f>
        <v>0</v>
      </c>
      <c r="Y17" s="37">
        <f>SUMIF('Emissions Forecast'!$C$21:$C$25,"=Yes",'Emissions Forecast'!Z21:Z25)*IF($B$7="Real",IF($B$13="CPI",INDEX('Carbon Prices'!X$25:X$27,(MATCH($B$10,'Carbon Prices'!$A$25:$A$27,0))),INDEX('Carbon Prices'!X$30:X$32,(MATCH($B$10,'Carbon Prices'!$A$30:$A$32,0)))),IF($B$13="CPI",INDEX('Carbon Prices'!X$15:X$17,(MATCH($B$10,'Carbon Prices'!$A$15:$A$17,0))),INDEX('Carbon Prices'!X$20:X$22,(MATCH($B$10,'Carbon Prices'!$A$20:$A$22,0)))))</f>
        <v>0</v>
      </c>
      <c r="Z17" s="37">
        <f>SUMIF('Emissions Forecast'!$C$21:$C$25,"=Yes",'Emissions Forecast'!AA21:AA25)*IF($B$7="Real",IF($B$13="CPI",INDEX('Carbon Prices'!Y$25:Y$27,(MATCH($B$10,'Carbon Prices'!$A$25:$A$27,0))),INDEX('Carbon Prices'!Y$30:Y$32,(MATCH($B$10,'Carbon Prices'!$A$30:$A$32,0)))),IF($B$13="CPI",INDEX('Carbon Prices'!Y$15:Y$17,(MATCH($B$10,'Carbon Prices'!$A$15:$A$17,0))),INDEX('Carbon Prices'!Y$20:Y$22,(MATCH($B$10,'Carbon Prices'!$A$20:$A$22,0)))))</f>
        <v>0</v>
      </c>
      <c r="AA17" s="37">
        <f>SUMIF('Emissions Forecast'!$C$21:$C$25,"=Yes",'Emissions Forecast'!AB21:AB25)*IF($B$7="Real",IF($B$13="CPI",INDEX('Carbon Prices'!Z$25:Z$27,(MATCH($B$10,'Carbon Prices'!$A$25:$A$27,0))),INDEX('Carbon Prices'!Z$30:Z$32,(MATCH($B$10,'Carbon Prices'!$A$30:$A$32,0)))),IF($B$13="CPI",INDEX('Carbon Prices'!Z$15:Z$17,(MATCH($B$10,'Carbon Prices'!$A$15:$A$17,0))),INDEX('Carbon Prices'!Z$20:Z$22,(MATCH($B$10,'Carbon Prices'!$A$20:$A$22,0)))))</f>
        <v>0</v>
      </c>
      <c r="AB17" s="37">
        <f>SUMIF('Emissions Forecast'!$C$21:$C$25,"=Yes",'Emissions Forecast'!AC21:AC25)*IF($B$7="Real",IF($B$13="CPI",INDEX('Carbon Prices'!AA$25:AA$27,(MATCH($B$10,'Carbon Prices'!$A$25:$A$27,0))),INDEX('Carbon Prices'!AA$30:AA$32,(MATCH($B$10,'Carbon Prices'!$A$30:$A$32,0)))),IF($B$13="CPI",INDEX('Carbon Prices'!AA$15:AA$17,(MATCH($B$10,'Carbon Prices'!$A$15:$A$17,0))),INDEX('Carbon Prices'!AA$20:AA$22,(MATCH($B$10,'Carbon Prices'!$A$20:$A$22,0)))))</f>
        <v>0</v>
      </c>
      <c r="AC17" s="37">
        <f>SUMIF('Emissions Forecast'!$C$21:$C$25,"=Yes",'Emissions Forecast'!AD21:AD25)*IF($B$7="Real",IF($B$13="CPI",INDEX('Carbon Prices'!AB$25:AB$27,(MATCH($B$10,'Carbon Prices'!$A$25:$A$27,0))),INDEX('Carbon Prices'!AB$30:AB$32,(MATCH($B$10,'Carbon Prices'!$A$30:$A$32,0)))),IF($B$13="CPI",INDEX('Carbon Prices'!AB$15:AB$17,(MATCH($B$10,'Carbon Prices'!$A$15:$A$17,0))),INDEX('Carbon Prices'!AB$20:AB$22,(MATCH($B$10,'Carbon Prices'!$A$20:$A$22,0)))))</f>
        <v>0</v>
      </c>
      <c r="AD17" s="37">
        <f>SUMIF('Emissions Forecast'!$C$21:$C$25,"=Yes",'Emissions Forecast'!AE21:AE25)*IF($B$7="Real",IF($B$13="CPI",INDEX('Carbon Prices'!AC$25:AC$27,(MATCH($B$10,'Carbon Prices'!$A$25:$A$27,0))),INDEX('Carbon Prices'!AC$30:AC$32,(MATCH($B$10,'Carbon Prices'!$A$30:$A$32,0)))),IF($B$13="CPI",INDEX('Carbon Prices'!AC$15:AC$17,(MATCH($B$10,'Carbon Prices'!$A$15:$A$17,0))),INDEX('Carbon Prices'!AC$20:AC$22,(MATCH($B$10,'Carbon Prices'!$A$20:$A$22,0)))))</f>
        <v>0</v>
      </c>
      <c r="AE17" s="37">
        <f>SUMIF('Emissions Forecast'!$C$21:$C$25,"=Yes",'Emissions Forecast'!AF21:AF25)*IF($B$7="Real",IF($B$13="CPI",INDEX('Carbon Prices'!AD$25:AD$27,(MATCH($B$10,'Carbon Prices'!$A$25:$A$27,0))),INDEX('Carbon Prices'!AD$30:AD$32,(MATCH($B$10,'Carbon Prices'!$A$30:$A$32,0)))),IF($B$13="CPI",INDEX('Carbon Prices'!AD$15:AD$17,(MATCH($B$10,'Carbon Prices'!$A$15:$A$17,0))),INDEX('Carbon Prices'!AD$20:AD$22,(MATCH($B$10,'Carbon Prices'!$A$20:$A$22,0)))))</f>
        <v>0</v>
      </c>
      <c r="AF17" s="37">
        <f>SUMIF('Emissions Forecast'!$C$21:$C$25,"=Yes",'Emissions Forecast'!AG21:AG25)*IF($B$7="Real",IF($B$13="CPI",INDEX('Carbon Prices'!AE$25:AE$27,(MATCH($B$10,'Carbon Prices'!$A$25:$A$27,0))),INDEX('Carbon Prices'!AE$30:AE$32,(MATCH($B$10,'Carbon Prices'!$A$30:$A$32,0)))),IF($B$13="CPI",INDEX('Carbon Prices'!AE$15:AE$17,(MATCH($B$10,'Carbon Prices'!$A$15:$A$17,0))),INDEX('Carbon Prices'!AE$20:AE$22,(MATCH($B$10,'Carbon Prices'!$A$20:$A$22,0)))))</f>
        <v>0</v>
      </c>
      <c r="AG17" s="37">
        <f>SUMIF('Emissions Forecast'!$C$21:$C$25,"=Yes",'Emissions Forecast'!AH21:AH25)*IF($B$7="Real",IF($B$13="CPI",INDEX('Carbon Prices'!AF$25:AF$27,(MATCH($B$10,'Carbon Prices'!$A$25:$A$27,0))),INDEX('Carbon Prices'!AF$30:AF$32,(MATCH($B$10,'Carbon Prices'!$A$30:$A$32,0)))),IF($B$13="CPI",INDEX('Carbon Prices'!AF$15:AF$17,(MATCH($B$10,'Carbon Prices'!$A$15:$A$17,0))),INDEX('Carbon Prices'!AF$20:AF$22,(MATCH($B$10,'Carbon Prices'!$A$20:$A$22,0)))))</f>
        <v>0</v>
      </c>
      <c r="AH17" s="37">
        <f>SUMIF('Emissions Forecast'!$C$21:$C$25,"=Yes",'Emissions Forecast'!AI21:AI25)*IF($B$7="Real",IF($B$13="CPI",INDEX('Carbon Prices'!AG$25:AG$27,(MATCH($B$10,'Carbon Prices'!$A$25:$A$27,0))),INDEX('Carbon Prices'!AG$30:AG$32,(MATCH($B$10,'Carbon Prices'!$A$30:$A$32,0)))),IF($B$13="CPI",INDEX('Carbon Prices'!AG$15:AG$17,(MATCH($B$10,'Carbon Prices'!$A$15:$A$17,0))),INDEX('Carbon Prices'!AG$20:AG$22,(MATCH($B$10,'Carbon Prices'!$A$20:$A$22,0)))))</f>
        <v>0</v>
      </c>
      <c r="AI17" s="37">
        <f>SUMIF('Emissions Forecast'!$C$21:$C$25,"=Yes",'Emissions Forecast'!AJ21:AJ25)*IF($B$7="Real",IF($B$13="CPI",INDEX('Carbon Prices'!AH$25:AH$27,(MATCH($B$10,'Carbon Prices'!$A$25:$A$27,0))),INDEX('Carbon Prices'!AH$30:AH$32,(MATCH($B$10,'Carbon Prices'!$A$30:$A$32,0)))),IF($B$13="CPI",INDEX('Carbon Prices'!AH$15:AH$17,(MATCH($B$10,'Carbon Prices'!$A$15:$A$17,0))),INDEX('Carbon Prices'!AH$20:AH$22,(MATCH($B$10,'Carbon Prices'!$A$20:$A$22,0)))))</f>
        <v>0</v>
      </c>
      <c r="AJ17" s="37">
        <f>SUMIF('Emissions Forecast'!$C$21:$C$25,"=Yes",'Emissions Forecast'!AK21:AK25)*IF($B$7="Real",IF($B$13="CPI",INDEX('Carbon Prices'!AI$25:AI$27,(MATCH($B$10,'Carbon Prices'!$A$25:$A$27,0))),INDEX('Carbon Prices'!AI$30:AI$32,(MATCH($B$10,'Carbon Prices'!$A$30:$A$32,0)))),IF($B$13="CPI",INDEX('Carbon Prices'!AI$15:AI$17,(MATCH($B$10,'Carbon Prices'!$A$15:$A$17,0))),INDEX('Carbon Prices'!AI$20:AI$22,(MATCH($B$10,'Carbon Prices'!$A$20:$A$22,0)))))</f>
        <v>0</v>
      </c>
      <c r="AK17" s="37">
        <f>SUMIF('Emissions Forecast'!$C$21:$C$25,"=Yes",'Emissions Forecast'!AL21:AL25)*IF($B$7="Real",IF($B$13="CPI",INDEX('Carbon Prices'!AJ$25:AJ$27,(MATCH($B$10,'Carbon Prices'!$A$25:$A$27,0))),INDEX('Carbon Prices'!AJ$30:AJ$32,(MATCH($B$10,'Carbon Prices'!$A$30:$A$32,0)))),IF($B$13="CPI",INDEX('Carbon Prices'!AJ$15:AJ$17,(MATCH($B$10,'Carbon Prices'!$A$15:$A$17,0))),INDEX('Carbon Prices'!AJ$20:AJ$22,(MATCH($B$10,'Carbon Prices'!$A$20:$A$22,0)))))</f>
        <v>0</v>
      </c>
      <c r="AL17" s="37">
        <f>SUMIF('Emissions Forecast'!$C$21:$C$25,"=Yes",'Emissions Forecast'!AM21:AM25)*IF($B$7="Real",IF($B$13="CPI",INDEX('Carbon Prices'!AK$25:AK$27,(MATCH($B$10,'Carbon Prices'!$A$25:$A$27,0))),INDEX('Carbon Prices'!AK$30:AK$32,(MATCH($B$10,'Carbon Prices'!$A$30:$A$32,0)))),IF($B$13="CPI",INDEX('Carbon Prices'!AK$15:AK$17,(MATCH($B$10,'Carbon Prices'!$A$15:$A$17,0))),INDEX('Carbon Prices'!AK$20:AK$22,(MATCH($B$10,'Carbon Prices'!$A$20:$A$22,0)))))</f>
        <v>0</v>
      </c>
      <c r="AM17" s="37">
        <f>SUMIF('Emissions Forecast'!$C$21:$C$25,"=Yes",'Emissions Forecast'!AN21:AN25)*IF($B$7="Real",IF($B$13="CPI",INDEX('Carbon Prices'!AL$25:AL$27,(MATCH($B$10,'Carbon Prices'!$A$25:$A$27,0))),INDEX('Carbon Prices'!AL$30:AL$32,(MATCH($B$10,'Carbon Prices'!$A$30:$A$32,0)))),IF($B$13="CPI",INDEX('Carbon Prices'!AL$15:AL$17,(MATCH($B$10,'Carbon Prices'!$A$15:$A$17,0))),INDEX('Carbon Prices'!AL$20:AL$22,(MATCH($B$10,'Carbon Prices'!$A$20:$A$22,0)))))</f>
        <v>0</v>
      </c>
      <c r="AN17" s="37">
        <f>SUMIF('Emissions Forecast'!$C$21:$C$25,"=Yes",'Emissions Forecast'!AO21:AO25)*IF($B$7="Real",IF($B$13="CPI",INDEX('Carbon Prices'!AM$25:AM$27,(MATCH($B$10,'Carbon Prices'!$A$25:$A$27,0))),INDEX('Carbon Prices'!AM$30:AM$32,(MATCH($B$10,'Carbon Prices'!$A$30:$A$32,0)))),IF($B$13="CPI",INDEX('Carbon Prices'!AM$15:AM$17,(MATCH($B$10,'Carbon Prices'!$A$15:$A$17,0))),INDEX('Carbon Prices'!AM$20:AM$22,(MATCH($B$10,'Carbon Prices'!$A$20:$A$22,0)))))</f>
        <v>0</v>
      </c>
      <c r="AO17" s="37">
        <f>SUMIF('Emissions Forecast'!$C$21:$C$25,"=Yes",'Emissions Forecast'!AP21:AP25)*IF($B$7="Real",IF($B$13="CPI",INDEX('Carbon Prices'!AN$25:AN$27,(MATCH($B$10,'Carbon Prices'!$A$25:$A$27,0))),INDEX('Carbon Prices'!AN$30:AN$32,(MATCH($B$10,'Carbon Prices'!$A$30:$A$32,0)))),IF($B$13="CPI",INDEX('Carbon Prices'!AN$15:AN$17,(MATCH($B$10,'Carbon Prices'!$A$15:$A$17,0))),INDEX('Carbon Prices'!AN$20:AN$22,(MATCH($B$10,'Carbon Prices'!$A$20:$A$22,0)))))</f>
        <v>0</v>
      </c>
      <c r="AP17" s="37">
        <f>SUMIF('Emissions Forecast'!$C$21:$C$25,"=Yes",'Emissions Forecast'!AQ21:AQ25)*IF($B$7="Real",IF($B$13="CPI",INDEX('Carbon Prices'!AO$25:AO$27,(MATCH($B$10,'Carbon Prices'!$A$25:$A$27,0))),INDEX('Carbon Prices'!AO$30:AO$32,(MATCH($B$10,'Carbon Prices'!$A$30:$A$32,0)))),IF($B$13="CPI",INDEX('Carbon Prices'!AO$15:AO$17,(MATCH($B$10,'Carbon Prices'!$A$15:$A$17,0))),INDEX('Carbon Prices'!AO$20:AO$22,(MATCH($B$10,'Carbon Prices'!$A$20:$A$22,0)))))</f>
        <v>0</v>
      </c>
      <c r="AQ17" s="37">
        <f>SUMIF('Emissions Forecast'!$C$21:$C$25,"=Yes",'Emissions Forecast'!AR21:AR25)*IF($B$7="Real",IF($B$13="CPI",INDEX('Carbon Prices'!AP$25:AP$27,(MATCH($B$10,'Carbon Prices'!$A$25:$A$27,0))),INDEX('Carbon Prices'!AP$30:AP$32,(MATCH($B$10,'Carbon Prices'!$A$30:$A$32,0)))),IF($B$13="CPI",INDEX('Carbon Prices'!AP$15:AP$17,(MATCH($B$10,'Carbon Prices'!$A$15:$A$17,0))),INDEX('Carbon Prices'!AP$20:AP$22,(MATCH($B$10,'Carbon Prices'!$A$20:$A$22,0)))))</f>
        <v>0</v>
      </c>
      <c r="AR17" s="37">
        <f>SUMIF('Emissions Forecast'!$C$21:$C$25,"=Yes",'Emissions Forecast'!AS21:AS25)*IF($B$7="Real",IF($B$13="CPI",INDEX('Carbon Prices'!AQ$25:AQ$27,(MATCH($B$10,'Carbon Prices'!$A$25:$A$27,0))),INDEX('Carbon Prices'!AQ$30:AQ$32,(MATCH($B$10,'Carbon Prices'!$A$30:$A$32,0)))),IF($B$13="CPI",INDEX('Carbon Prices'!AQ$15:AQ$17,(MATCH($B$10,'Carbon Prices'!$A$15:$A$17,0))),INDEX('Carbon Prices'!AQ$20:AQ$22,(MATCH($B$10,'Carbon Prices'!$A$20:$A$22,0)))))</f>
        <v>0</v>
      </c>
      <c r="AS17" s="37">
        <f>SUMIF('Emissions Forecast'!$C$21:$C$25,"=Yes",'Emissions Forecast'!AT21:AT25)*IF($B$7="Real",IF($B$13="CPI",INDEX('Carbon Prices'!AR$25:AR$27,(MATCH($B$10,'Carbon Prices'!$A$25:$A$27,0))),INDEX('Carbon Prices'!AR$30:AR$32,(MATCH($B$10,'Carbon Prices'!$A$30:$A$32,0)))),IF($B$13="CPI",INDEX('Carbon Prices'!AR$15:AR$17,(MATCH($B$10,'Carbon Prices'!$A$15:$A$17,0))),INDEX('Carbon Prices'!AR$20:AR$22,(MATCH($B$10,'Carbon Prices'!$A$20:$A$22,0)))))</f>
        <v>0</v>
      </c>
      <c r="AT17" s="37">
        <f>SUMIF('Emissions Forecast'!$C$21:$C$25,"=Yes",'Emissions Forecast'!AU21:AU25)*IF($B$7="Real",IF($B$13="CPI",INDEX('Carbon Prices'!AS$25:AS$27,(MATCH($B$10,'Carbon Prices'!$A$25:$A$27,0))),INDEX('Carbon Prices'!AS$30:AS$32,(MATCH($B$10,'Carbon Prices'!$A$30:$A$32,0)))),IF($B$13="CPI",INDEX('Carbon Prices'!AS$15:AS$17,(MATCH($B$10,'Carbon Prices'!$A$15:$A$17,0))),INDEX('Carbon Prices'!AS$20:AS$22,(MATCH($B$10,'Carbon Prices'!$A$20:$A$22,0)))))</f>
        <v>0</v>
      </c>
      <c r="AU17" s="37">
        <f>SUMIF('Emissions Forecast'!$C$21:$C$25,"=Yes",'Emissions Forecast'!AV21:AV25)*IF($B$7="Real",IF($B$13="CPI",INDEX('Carbon Prices'!AT$25:AT$27,(MATCH($B$10,'Carbon Prices'!$A$25:$A$27,0))),INDEX('Carbon Prices'!AT$30:AT$32,(MATCH($B$10,'Carbon Prices'!$A$30:$A$32,0)))),IF($B$13="CPI",INDEX('Carbon Prices'!AT$15:AT$17,(MATCH($B$10,'Carbon Prices'!$A$15:$A$17,0))),INDEX('Carbon Prices'!AT$20:AT$22,(MATCH($B$10,'Carbon Prices'!$A$20:$A$22,0)))))</f>
        <v>0</v>
      </c>
      <c r="AV17" s="37">
        <f>SUMIF('Emissions Forecast'!$C$21:$C$25,"=Yes",'Emissions Forecast'!AW21:AW25)*IF($B$7="Real",IF($B$13="CPI",INDEX('Carbon Prices'!AU$25:AU$27,(MATCH($B$10,'Carbon Prices'!$A$25:$A$27,0))),INDEX('Carbon Prices'!AU$30:AU$32,(MATCH($B$10,'Carbon Prices'!$A$30:$A$32,0)))),IF($B$13="CPI",INDEX('Carbon Prices'!AU$15:AU$17,(MATCH($B$10,'Carbon Prices'!$A$15:$A$17,0))),INDEX('Carbon Prices'!AU$20:AU$22,(MATCH($B$10,'Carbon Prices'!$A$20:$A$22,0)))))</f>
        <v>0</v>
      </c>
      <c r="AW17" s="37">
        <f>SUMIF('Emissions Forecast'!$C$21:$C$25,"=Yes",'Emissions Forecast'!AX21:AX25)*IF($B$7="Real",IF($B$13="CPI",INDEX('Carbon Prices'!AV$25:AV$27,(MATCH($B$10,'Carbon Prices'!$A$25:$A$27,0))),INDEX('Carbon Prices'!AV$30:AV$32,(MATCH($B$10,'Carbon Prices'!$A$30:$A$32,0)))),IF($B$13="CPI",INDEX('Carbon Prices'!AV$15:AV$17,(MATCH($B$10,'Carbon Prices'!$A$15:$A$17,0))),INDEX('Carbon Prices'!AV$20:AV$22,(MATCH($B$10,'Carbon Prices'!$A$20:$A$22,0)))))</f>
        <v>0</v>
      </c>
      <c r="AX17" s="37">
        <f>SUMIF('Emissions Forecast'!$C$21:$C$25,"=Yes",'Emissions Forecast'!AY21:AY25)*IF($B$7="Real",IF($B$13="CPI",INDEX('Carbon Prices'!AW$25:AW$27,(MATCH($B$10,'Carbon Prices'!$A$25:$A$27,0))),INDEX('Carbon Prices'!AW$30:AW$32,(MATCH($B$10,'Carbon Prices'!$A$30:$A$32,0)))),IF($B$13="CPI",INDEX('Carbon Prices'!AW$15:AW$17,(MATCH($B$10,'Carbon Prices'!$A$15:$A$17,0))),INDEX('Carbon Prices'!AW$20:AW$22,(MATCH($B$10,'Carbon Prices'!$A$20:$A$22,0)))))</f>
        <v>0</v>
      </c>
      <c r="AY17" s="37">
        <f>SUMIF('Emissions Forecast'!$C$21:$C$25,"=Yes",'Emissions Forecast'!AZ21:AZ25)*IF($B$7="Real",IF($B$13="CPI",INDEX('Carbon Prices'!AX$25:AX$27,(MATCH($B$10,'Carbon Prices'!$A$25:$A$27,0))),INDEX('Carbon Prices'!AX$30:AX$32,(MATCH($B$10,'Carbon Prices'!$A$30:$A$32,0)))),IF($B$13="CPI",INDEX('Carbon Prices'!AX$15:AX$17,(MATCH($B$10,'Carbon Prices'!$A$15:$A$17,0))),INDEX('Carbon Prices'!AX$20:AX$22,(MATCH($B$10,'Carbon Prices'!$A$20:$A$22,0)))))</f>
        <v>0</v>
      </c>
      <c r="AZ17" s="37">
        <f>SUMIF('Emissions Forecast'!$C$21:$C$25,"=Yes",'Emissions Forecast'!BA21:BA25)*IF($B$7="Real",IF($B$13="CPI",INDEX('Carbon Prices'!AY$25:AY$27,(MATCH($B$10,'Carbon Prices'!$A$25:$A$27,0))),INDEX('Carbon Prices'!AY$30:AY$32,(MATCH($B$10,'Carbon Prices'!$A$30:$A$32,0)))),IF($B$13="CPI",INDEX('Carbon Prices'!AY$15:AY$17,(MATCH($B$10,'Carbon Prices'!$A$15:$A$17,0))),INDEX('Carbon Prices'!AY$20:AY$22,(MATCH($B$10,'Carbon Prices'!$A$20:$A$22,0)))))</f>
        <v>0</v>
      </c>
      <c r="BA17" s="37">
        <f>SUMIF('Emissions Forecast'!$C$21:$C$25,"=Yes",'Emissions Forecast'!BB21:BB25)*IF($B$7="Real",IF($B$13="CPI",INDEX('Carbon Prices'!AZ$25:AZ$27,(MATCH($B$10,'Carbon Prices'!$A$25:$A$27,0))),INDEX('Carbon Prices'!AZ$30:AZ$32,(MATCH($B$10,'Carbon Prices'!$A$30:$A$32,0)))),IF($B$13="CPI",INDEX('Carbon Prices'!AZ$15:AZ$17,(MATCH($B$10,'Carbon Prices'!$A$15:$A$17,0))),INDEX('Carbon Prices'!AZ$20:AZ$22,(MATCH($B$10,'Carbon Prices'!$A$20:$A$22,0)))))</f>
        <v>0</v>
      </c>
      <c r="BB17" s="37">
        <f>SUMIF('Emissions Forecast'!$C$21:$C$25,"=Yes",'Emissions Forecast'!BC21:BC25)*IF($B$7="Real",IF($B$13="CPI",INDEX('Carbon Prices'!BA$25:BA$27,(MATCH($B$10,'Carbon Prices'!$A$25:$A$27,0))),INDEX('Carbon Prices'!BA$30:BA$32,(MATCH($B$10,'Carbon Prices'!$A$30:$A$32,0)))),IF($B$13="CPI",INDEX('Carbon Prices'!BA$15:BA$17,(MATCH($B$10,'Carbon Prices'!$A$15:$A$17,0))),INDEX('Carbon Prices'!BA$20:BA$22,(MATCH($B$10,'Carbon Prices'!$A$20:$A$22,0)))))</f>
        <v>0</v>
      </c>
      <c r="BC17" s="37">
        <f>SUMIF('Emissions Forecast'!$C$21:$C$25,"=Yes",'Emissions Forecast'!BD21:BD25)*IF($B$7="Real",IF($B$13="CPI",INDEX('Carbon Prices'!BB$25:BB$27,(MATCH($B$10,'Carbon Prices'!$A$25:$A$27,0))),INDEX('Carbon Prices'!BB$30:BB$32,(MATCH($B$10,'Carbon Prices'!$A$30:$A$32,0)))),IF($B$13="CPI",INDEX('Carbon Prices'!BB$15:BB$17,(MATCH($B$10,'Carbon Prices'!$A$15:$A$17,0))),INDEX('Carbon Prices'!BB$20:BB$22,(MATCH($B$10,'Carbon Prices'!$A$20:$A$22,0)))))</f>
        <v>0</v>
      </c>
      <c r="BD17" s="37">
        <f>SUMIF('Emissions Forecast'!$C$21:$C$25,"=Yes",'Emissions Forecast'!BE21:BE25)*IF($B$7="Real",IF($B$13="CPI",INDEX('Carbon Prices'!BC$25:BC$27,(MATCH($B$10,'Carbon Prices'!$A$25:$A$27,0))),INDEX('Carbon Prices'!BC$30:BC$32,(MATCH($B$10,'Carbon Prices'!$A$30:$A$32,0)))),IF($B$13="CPI",INDEX('Carbon Prices'!BC$15:BC$17,(MATCH($B$10,'Carbon Prices'!$A$15:$A$17,0))),INDEX('Carbon Prices'!BC$20:BC$22,(MATCH($B$10,'Carbon Prices'!$A$20:$A$22,0)))))</f>
        <v>0</v>
      </c>
      <c r="BE17" s="37">
        <f>SUMIF('Emissions Forecast'!$C$21:$C$25,"=Yes",'Emissions Forecast'!BF21:BF25)*IF($B$7="Real",IF($B$13="CPI",INDEX('Carbon Prices'!BD$25:BD$27,(MATCH($B$10,'Carbon Prices'!$A$25:$A$27,0))),INDEX('Carbon Prices'!BD$30:BD$32,(MATCH($B$10,'Carbon Prices'!$A$30:$A$32,0)))),IF($B$13="CPI",INDEX('Carbon Prices'!BD$15:BD$17,(MATCH($B$10,'Carbon Prices'!$A$15:$A$17,0))),INDEX('Carbon Prices'!BD$20:BD$22,(MATCH($B$10,'Carbon Prices'!$A$20:$A$22,0)))))</f>
        <v>0</v>
      </c>
      <c r="BF17" s="37">
        <f>SUMIF('Emissions Forecast'!$C$21:$C$25,"=Yes",'Emissions Forecast'!BG21:BG25)*IF($B$7="Real",IF($B$13="CPI",INDEX('Carbon Prices'!BE$25:BE$27,(MATCH($B$10,'Carbon Prices'!$A$25:$A$27,0))),INDEX('Carbon Prices'!BE$30:BE$32,(MATCH($B$10,'Carbon Prices'!$A$30:$A$32,0)))),IF($B$13="CPI",INDEX('Carbon Prices'!BE$15:BE$17,(MATCH($B$10,'Carbon Prices'!$A$15:$A$17,0))),INDEX('Carbon Prices'!BE$20:BE$22,(MATCH($B$10,'Carbon Prices'!$A$20:$A$22,0)))))</f>
        <v>0</v>
      </c>
      <c r="BG17" s="37">
        <f>SUMIF('Emissions Forecast'!$C$21:$C$25,"=Yes",'Emissions Forecast'!BH21:BH25)*IF($B$7="Real",IF($B$13="CPI",INDEX('Carbon Prices'!BF$25:BF$27,(MATCH($B$10,'Carbon Prices'!$A$25:$A$27,0))),INDEX('Carbon Prices'!BF$30:BF$32,(MATCH($B$10,'Carbon Prices'!$A$30:$A$32,0)))),IF($B$13="CPI",INDEX('Carbon Prices'!BF$15:BF$17,(MATCH($B$10,'Carbon Prices'!$A$15:$A$17,0))),INDEX('Carbon Prices'!BF$20:BF$22,(MATCH($B$10,'Carbon Prices'!$A$20:$A$22,0)))))</f>
        <v>0</v>
      </c>
      <c r="BH17" s="37">
        <f>SUMIF('Emissions Forecast'!$C$21:$C$25,"=Yes",'Emissions Forecast'!BI21:BI25)*IF($B$7="Real",IF($B$13="CPI",INDEX('Carbon Prices'!BG$25:BG$27,(MATCH($B$10,'Carbon Prices'!$A$25:$A$27,0))),INDEX('Carbon Prices'!BG$30:BG$32,(MATCH($B$10,'Carbon Prices'!$A$30:$A$32,0)))),IF($B$13="CPI",INDEX('Carbon Prices'!BG$15:BG$17,(MATCH($B$10,'Carbon Prices'!$A$15:$A$17,0))),INDEX('Carbon Prices'!BG$20:BG$22,(MATCH($B$10,'Carbon Prices'!$A$20:$A$22,0)))))</f>
        <v>0</v>
      </c>
      <c r="BI17" s="37">
        <f>SUMIF('Emissions Forecast'!$C$21:$C$25,"=Yes",'Emissions Forecast'!BJ21:BJ25)*IF($B$7="Real",IF($B$13="CPI",INDEX('Carbon Prices'!BH$25:BH$27,(MATCH($B$10,'Carbon Prices'!$A$25:$A$27,0))),INDEX('Carbon Prices'!BH$30:BH$32,(MATCH($B$10,'Carbon Prices'!$A$30:$A$32,0)))),IF($B$13="CPI",INDEX('Carbon Prices'!BH$15:BH$17,(MATCH($B$10,'Carbon Prices'!$A$15:$A$17,0))),INDEX('Carbon Prices'!BH$20:BH$22,(MATCH($B$10,'Carbon Prices'!$A$20:$A$22,0)))))</f>
        <v>0</v>
      </c>
      <c r="BJ17" s="37">
        <f>SUMIF('Emissions Forecast'!$C$21:$C$25,"=Yes",'Emissions Forecast'!BK21:BK25)*IF($B$7="Real",IF($B$13="CPI",INDEX('Carbon Prices'!BI$25:BI$27,(MATCH($B$10,'Carbon Prices'!$A$25:$A$27,0))),INDEX('Carbon Prices'!BI$30:BI$32,(MATCH($B$10,'Carbon Prices'!$A$30:$A$32,0)))),IF($B$13="CPI",INDEX('Carbon Prices'!BI$15:BI$17,(MATCH($B$10,'Carbon Prices'!$A$15:$A$17,0))),INDEX('Carbon Prices'!BI$20:BI$22,(MATCH($B$10,'Carbon Prices'!$A$20:$A$22,0)))))</f>
        <v>0</v>
      </c>
      <c r="BK17" s="37">
        <f>SUMIF('Emissions Forecast'!$C$21:$C$25,"=Yes",'Emissions Forecast'!BL21:BL25)*IF($B$7="Real",IF($B$13="CPI",INDEX('Carbon Prices'!BJ$25:BJ$27,(MATCH($B$10,'Carbon Prices'!$A$25:$A$27,0))),INDEX('Carbon Prices'!BJ$30:BJ$32,(MATCH($B$10,'Carbon Prices'!$A$30:$A$32,0)))),IF($B$13="CPI",INDEX('Carbon Prices'!BJ$15:BJ$17,(MATCH($B$10,'Carbon Prices'!$A$15:$A$17,0))),INDEX('Carbon Prices'!BJ$20:BJ$22,(MATCH($B$10,'Carbon Prices'!$A$20:$A$22,0)))))</f>
        <v>0</v>
      </c>
      <c r="BL17" s="37">
        <f>SUMIF('Emissions Forecast'!$C$21:$C$25,"=Yes",'Emissions Forecast'!BM21:BM25)*IF($B$7="Real",IF($B$13="CPI",INDEX('Carbon Prices'!BK$25:BK$27,(MATCH($B$10,'Carbon Prices'!$A$25:$A$27,0))),INDEX('Carbon Prices'!BK$30:BK$32,(MATCH($B$10,'Carbon Prices'!$A$30:$A$32,0)))),IF($B$13="CPI",INDEX('Carbon Prices'!BK$15:BK$17,(MATCH($B$10,'Carbon Prices'!$A$15:$A$17,0))),INDEX('Carbon Prices'!BK$20:BK$22,(MATCH($B$10,'Carbon Prices'!$A$20:$A$22,0)))))</f>
        <v>0</v>
      </c>
      <c r="BM17" s="37">
        <f>SUMIF('Emissions Forecast'!$C$21:$C$25,"=Yes",'Emissions Forecast'!BN21:BN25)*IF($B$7="Real",IF($B$13="CPI",INDEX('Carbon Prices'!BL$25:BL$27,(MATCH($B$10,'Carbon Prices'!$A$25:$A$27,0))),INDEX('Carbon Prices'!BL$30:BL$32,(MATCH($B$10,'Carbon Prices'!$A$30:$A$32,0)))),IF($B$13="CPI",INDEX('Carbon Prices'!BL$15:BL$17,(MATCH($B$10,'Carbon Prices'!$A$15:$A$17,0))),INDEX('Carbon Prices'!BL$20:BL$22,(MATCH($B$10,'Carbon Prices'!$A$20:$A$22,0)))))</f>
        <v>0</v>
      </c>
      <c r="BN17" s="37">
        <f>SUMIF('Emissions Forecast'!$C$21:$C$25,"=Yes",'Emissions Forecast'!BO21:BO25)*IF($B$7="Real",IF($B$13="CPI",INDEX('Carbon Prices'!BM$25:BM$27,(MATCH($B$10,'Carbon Prices'!$A$25:$A$27,0))),INDEX('Carbon Prices'!BM$30:BM$32,(MATCH($B$10,'Carbon Prices'!$A$30:$A$32,0)))),IF($B$13="CPI",INDEX('Carbon Prices'!BM$15:BM$17,(MATCH($B$10,'Carbon Prices'!$A$15:$A$17,0))),INDEX('Carbon Prices'!BM$20:BM$22,(MATCH($B$10,'Carbon Prices'!$A$20:$A$22,0)))))</f>
        <v>0</v>
      </c>
      <c r="BO17" s="37">
        <f>SUMIF('Emissions Forecast'!$C$21:$C$25,"=Yes",'Emissions Forecast'!BP21:BP25)*IF($B$7="Real",IF($B$13="CPI",INDEX('Carbon Prices'!BN$25:BN$27,(MATCH($B$10,'Carbon Prices'!$A$25:$A$27,0))),INDEX('Carbon Prices'!BN$30:BN$32,(MATCH($B$10,'Carbon Prices'!$A$30:$A$32,0)))),IF($B$13="CPI",INDEX('Carbon Prices'!BN$15:BN$17,(MATCH($B$10,'Carbon Prices'!$A$15:$A$17,0))),INDEX('Carbon Prices'!BN$20:BN$22,(MATCH($B$10,'Carbon Prices'!$A$20:$A$22,0)))))</f>
        <v>0</v>
      </c>
      <c r="BP17" s="37">
        <f>SUMIF('Emissions Forecast'!$C$21:$C$25,"=Yes",'Emissions Forecast'!BQ21:BQ25)*IF($B$7="Real",IF($B$13="CPI",INDEX('Carbon Prices'!BO$25:BO$27,(MATCH($B$10,'Carbon Prices'!$A$25:$A$27,0))),INDEX('Carbon Prices'!BO$30:BO$32,(MATCH($B$10,'Carbon Prices'!$A$30:$A$32,0)))),IF($B$13="CPI",INDEX('Carbon Prices'!BO$15:BO$17,(MATCH($B$10,'Carbon Prices'!$A$15:$A$17,0))),INDEX('Carbon Prices'!BO$20:BO$22,(MATCH($B$10,'Carbon Prices'!$A$20:$A$22,0)))))</f>
        <v>0</v>
      </c>
      <c r="BQ17" s="37">
        <f>SUMIF('Emissions Forecast'!$C$21:$C$25,"=Yes",'Emissions Forecast'!BR21:BR25)*IF($B$7="Real",IF($B$13="CPI",INDEX('Carbon Prices'!BP$25:BP$27,(MATCH($B$10,'Carbon Prices'!$A$25:$A$27,0))),INDEX('Carbon Prices'!BP$30:BP$32,(MATCH($B$10,'Carbon Prices'!$A$30:$A$32,0)))),IF($B$13="CPI",INDEX('Carbon Prices'!BP$15:BP$17,(MATCH($B$10,'Carbon Prices'!$A$15:$A$17,0))),INDEX('Carbon Prices'!BP$20:BP$22,(MATCH($B$10,'Carbon Prices'!$A$20:$A$22,0)))))</f>
        <v>0</v>
      </c>
      <c r="BR17" s="37">
        <f>SUMIF('Emissions Forecast'!$C$21:$C$25,"=Yes",'Emissions Forecast'!BS21:BS25)*IF($B$7="Real",IF($B$13="CPI",INDEX('Carbon Prices'!BQ$25:BQ$27,(MATCH($B$10,'Carbon Prices'!$A$25:$A$27,0))),INDEX('Carbon Prices'!BQ$30:BQ$32,(MATCH($B$10,'Carbon Prices'!$A$30:$A$32,0)))),IF($B$13="CPI",INDEX('Carbon Prices'!BQ$15:BQ$17,(MATCH($B$10,'Carbon Prices'!$A$15:$A$17,0))),INDEX('Carbon Prices'!BQ$20:BQ$22,(MATCH($B$10,'Carbon Prices'!$A$20:$A$22,0)))))</f>
        <v>0</v>
      </c>
      <c r="BS17" s="37">
        <f>SUMIF('Emissions Forecast'!$C$21:$C$25,"=Yes",'Emissions Forecast'!BT21:BT25)*IF($B$7="Real",IF($B$13="CPI",INDEX('Carbon Prices'!BR$25:BR$27,(MATCH($B$10,'Carbon Prices'!$A$25:$A$27,0))),INDEX('Carbon Prices'!BR$30:BR$32,(MATCH($B$10,'Carbon Prices'!$A$30:$A$32,0)))),IF($B$13="CPI",INDEX('Carbon Prices'!BR$15:BR$17,(MATCH($B$10,'Carbon Prices'!$A$15:$A$17,0))),INDEX('Carbon Prices'!BR$20:BR$22,(MATCH($B$10,'Carbon Prices'!$A$20:$A$22,0)))))</f>
        <v>0</v>
      </c>
      <c r="BT17" s="37">
        <f>SUMIF('Emissions Forecast'!$C$21:$C$25,"=Yes",'Emissions Forecast'!BU21:BU25)*IF($B$7="Real",IF($B$13="CPI",INDEX('Carbon Prices'!BS$25:BS$27,(MATCH($B$10,'Carbon Prices'!$A$25:$A$27,0))),INDEX('Carbon Prices'!BS$30:BS$32,(MATCH($B$10,'Carbon Prices'!$A$30:$A$32,0)))),IF($B$13="CPI",INDEX('Carbon Prices'!BS$15:BS$17,(MATCH($B$10,'Carbon Prices'!$A$15:$A$17,0))),INDEX('Carbon Prices'!BS$20:BS$22,(MATCH($B$10,'Carbon Prices'!$A$20:$A$22,0)))))</f>
        <v>0</v>
      </c>
      <c r="BU17" s="37">
        <f>SUMIF('Emissions Forecast'!$C$21:$C$25,"=Yes",'Emissions Forecast'!BV21:BV25)*IF($B$7="Real",IF($B$13="CPI",INDEX('Carbon Prices'!BT$25:BT$27,(MATCH($B$10,'Carbon Prices'!$A$25:$A$27,0))),INDEX('Carbon Prices'!BT$30:BT$32,(MATCH($B$10,'Carbon Prices'!$A$30:$A$32,0)))),IF($B$13="CPI",INDEX('Carbon Prices'!BT$15:BT$17,(MATCH($B$10,'Carbon Prices'!$A$15:$A$17,0))),INDEX('Carbon Prices'!BT$20:BT$22,(MATCH($B$10,'Carbon Prices'!$A$20:$A$22,0)))))</f>
        <v>0</v>
      </c>
      <c r="BV17" s="37">
        <f>SUMIF('Emissions Forecast'!$C$21:$C$25,"=Yes",'Emissions Forecast'!BW21:BW25)*IF($B$7="Real",IF($B$13="CPI",INDEX('Carbon Prices'!BU$25:BU$27,(MATCH($B$10,'Carbon Prices'!$A$25:$A$27,0))),INDEX('Carbon Prices'!BU$30:BU$32,(MATCH($B$10,'Carbon Prices'!$A$30:$A$32,0)))),IF($B$13="CPI",INDEX('Carbon Prices'!BU$15:BU$17,(MATCH($B$10,'Carbon Prices'!$A$15:$A$17,0))),INDEX('Carbon Prices'!BU$20:BU$22,(MATCH($B$10,'Carbon Prices'!$A$20:$A$22,0)))))</f>
        <v>0</v>
      </c>
      <c r="BW17" s="37">
        <f>SUMIF('Emissions Forecast'!$C$21:$C$25,"=Yes",'Emissions Forecast'!BX21:BX25)*IF($B$7="Real",IF($B$13="CPI",INDEX('Carbon Prices'!BV$25:BV$27,(MATCH($B$10,'Carbon Prices'!$A$25:$A$27,0))),INDEX('Carbon Prices'!BV$30:BV$32,(MATCH($B$10,'Carbon Prices'!$A$30:$A$32,0)))),IF($B$13="CPI",INDEX('Carbon Prices'!BV$15:BV$17,(MATCH($B$10,'Carbon Prices'!$A$15:$A$17,0))),INDEX('Carbon Prices'!BV$20:BV$22,(MATCH($B$10,'Carbon Prices'!$A$20:$A$22,0)))))</f>
        <v>0</v>
      </c>
      <c r="BX17" s="37">
        <f>SUMIF('Emissions Forecast'!$C$21:$C$25,"=Yes",'Emissions Forecast'!BY21:BY25)*IF($B$7="Real",IF($B$13="CPI",INDEX('Carbon Prices'!BW$25:BW$27,(MATCH($B$10,'Carbon Prices'!$A$25:$A$27,0))),INDEX('Carbon Prices'!BW$30:BW$32,(MATCH($B$10,'Carbon Prices'!$A$30:$A$32,0)))),IF($B$13="CPI",INDEX('Carbon Prices'!BW$15:BW$17,(MATCH($B$10,'Carbon Prices'!$A$15:$A$17,0))),INDEX('Carbon Prices'!BW$20:BW$22,(MATCH($B$10,'Carbon Prices'!$A$20:$A$22,0)))))</f>
        <v>0</v>
      </c>
      <c r="BY17" s="37">
        <f>SUMIF('Emissions Forecast'!$C$21:$C$25,"=Yes",'Emissions Forecast'!BZ21:BZ25)*IF($B$7="Real",IF($B$13="CPI",INDEX('Carbon Prices'!BX$25:BX$27,(MATCH($B$10,'Carbon Prices'!$A$25:$A$27,0))),INDEX('Carbon Prices'!BX$30:BX$32,(MATCH($B$10,'Carbon Prices'!$A$30:$A$32,0)))),IF($B$13="CPI",INDEX('Carbon Prices'!BX$15:BX$17,(MATCH($B$10,'Carbon Prices'!$A$15:$A$17,0))),INDEX('Carbon Prices'!BX$20:BX$22,(MATCH($B$10,'Carbon Prices'!$A$20:$A$22,0)))))</f>
        <v>0</v>
      </c>
      <c r="BZ17" s="37">
        <f>SUMIF('Emissions Forecast'!$C$21:$C$25,"=Yes",'Emissions Forecast'!CA21:CA25)*IF($B$7="Real",IF($B$13="CPI",INDEX('Carbon Prices'!BY$25:BY$27,(MATCH($B$10,'Carbon Prices'!$A$25:$A$27,0))),INDEX('Carbon Prices'!BY$30:BY$32,(MATCH($B$10,'Carbon Prices'!$A$30:$A$32,0)))),IF($B$13="CPI",INDEX('Carbon Prices'!BY$15:BY$17,(MATCH($B$10,'Carbon Prices'!$A$15:$A$17,0))),INDEX('Carbon Prices'!BY$20:BY$22,(MATCH($B$10,'Carbon Prices'!$A$20:$A$22,0)))))</f>
        <v>0</v>
      </c>
      <c r="CA17" s="37">
        <f>SUMIF('Emissions Forecast'!$C$21:$C$25,"=Yes",'Emissions Forecast'!CB21:CB25)*IF($B$7="Real",IF($B$13="CPI",INDEX('Carbon Prices'!BZ$25:BZ$27,(MATCH($B$10,'Carbon Prices'!$A$25:$A$27,0))),INDEX('Carbon Prices'!BZ$30:BZ$32,(MATCH($B$10,'Carbon Prices'!$A$30:$A$32,0)))),IF($B$13="CPI",INDEX('Carbon Prices'!BZ$15:BZ$17,(MATCH($B$10,'Carbon Prices'!$A$15:$A$17,0))),INDEX('Carbon Prices'!BZ$20:BZ$22,(MATCH($B$10,'Carbon Prices'!$A$20:$A$22,0)))))</f>
        <v>0</v>
      </c>
      <c r="CB17" s="37">
        <f>SUMIF('Emissions Forecast'!$C$21:$C$25,"=Yes",'Emissions Forecast'!CC21:CC25)*IF($B$7="Real",IF($B$13="CPI",INDEX('Carbon Prices'!CA$25:CA$27,(MATCH($B$10,'Carbon Prices'!$A$25:$A$27,0))),INDEX('Carbon Prices'!CA$30:CA$32,(MATCH($B$10,'Carbon Prices'!$A$30:$A$32,0)))),IF($B$13="CPI",INDEX('Carbon Prices'!CA$15:CA$17,(MATCH($B$10,'Carbon Prices'!$A$15:$A$17,0))),INDEX('Carbon Prices'!CA$20:CA$22,(MATCH($B$10,'Carbon Prices'!$A$20:$A$22,0)))))</f>
        <v>0</v>
      </c>
      <c r="CC17" s="37">
        <f>SUMIF('Emissions Forecast'!$C$21:$C$25,"=Yes",'Emissions Forecast'!CD21:CD25)*IF($B$7="Real",IF($B$13="CPI",INDEX('Carbon Prices'!CB$25:CB$27,(MATCH($B$10,'Carbon Prices'!$A$25:$A$27,0))),INDEX('Carbon Prices'!CB$30:CB$32,(MATCH($B$10,'Carbon Prices'!$A$30:$A$32,0)))),IF($B$13="CPI",INDEX('Carbon Prices'!CB$15:CB$17,(MATCH($B$10,'Carbon Prices'!$A$15:$A$17,0))),INDEX('Carbon Prices'!CB$20:CB$22,(MATCH($B$10,'Carbon Prices'!$A$20:$A$22,0)))))</f>
        <v>0</v>
      </c>
      <c r="CD17" s="37">
        <f>SUMIF('Emissions Forecast'!$C$21:$C$25,"=Yes",'Emissions Forecast'!CE21:CE25)*IF($B$7="Real",IF($B$13="CPI",INDEX('Carbon Prices'!CC$25:CC$27,(MATCH($B$10,'Carbon Prices'!$A$25:$A$27,0))),INDEX('Carbon Prices'!CC$30:CC$32,(MATCH($B$10,'Carbon Prices'!$A$30:$A$32,0)))),IF($B$13="CPI",INDEX('Carbon Prices'!CC$15:CC$17,(MATCH($B$10,'Carbon Prices'!$A$15:$A$17,0))),INDEX('Carbon Prices'!CC$20:CC$22,(MATCH($B$10,'Carbon Prices'!$A$20:$A$22,0)))))</f>
        <v>0</v>
      </c>
      <c r="CE17" s="37">
        <f>SUMIF('Emissions Forecast'!$C$21:$C$25,"=Yes",'Emissions Forecast'!CF21:CF25)*IF($B$7="Real",IF($B$13="CPI",INDEX('Carbon Prices'!CD$25:CD$27,(MATCH($B$10,'Carbon Prices'!$A$25:$A$27,0))),INDEX('Carbon Prices'!CD$30:CD$32,(MATCH($B$10,'Carbon Prices'!$A$30:$A$32,0)))),IF($B$13="CPI",INDEX('Carbon Prices'!CD$15:CD$17,(MATCH($B$10,'Carbon Prices'!$A$15:$A$17,0))),INDEX('Carbon Prices'!CD$20:CD$22,(MATCH($B$10,'Carbon Prices'!$A$20:$A$22,0)))))</f>
        <v>0</v>
      </c>
    </row>
    <row r="18" spans="1:83" ht="15.75" customHeight="1" x14ac:dyDescent="0.35">
      <c r="A18" s="6" t="s">
        <v>24</v>
      </c>
      <c r="B18" s="37">
        <f>IF($B$7="Real",SUMPRODUCT('Discount Rates'!B$31:CD$31,C18:CE18),IF($B$13="CPI",SUMPRODUCT('Discount Rates'!B$32:CD$32,C18:CE18),SUMPRODUCT('Discount Rates'!B$33:CD$33,C18:CE18)))</f>
        <v>91622.456366559127</v>
      </c>
      <c r="C18" s="37">
        <f>SUMIF('Emissions Forecast'!$C$26:$C$29,"=Yes",'Emissions Forecast'!D26:D29)*IF($B$7="Real",IF($B$13="CPI",INDEX('Carbon Prices'!B$25:B$27,(MATCH($B$10,'Carbon Prices'!$A$25:$A$27,0))),INDEX('Carbon Prices'!B$30:B$32,(MATCH($B$10,'Carbon Prices'!$A$30:$A$32,0)))),IF($B$13="CPI",INDEX('Carbon Prices'!B$15:B$17,(MATCH($B$10,'Carbon Prices'!$A$15:$A$17,0))),INDEX('Carbon Prices'!B$20:B$22,(MATCH($B$10,'Carbon Prices'!$A$20:$A$22,0)))))</f>
        <v>0</v>
      </c>
      <c r="D18" s="37">
        <f>SUMIF('Emissions Forecast'!$C$26:$C$29,"=Yes",'Emissions Forecast'!E26:E29)*IF($B$7="Real",IF($B$13="CPI",INDEX('Carbon Prices'!C$25:C$27,(MATCH($B$10,'Carbon Prices'!$A$25:$A$27,0))),INDEX('Carbon Prices'!C$30:C$32,(MATCH($B$10,'Carbon Prices'!$A$30:$A$32,0)))),IF($B$13="CPI",INDEX('Carbon Prices'!C$15:C$17,(MATCH($B$10,'Carbon Prices'!$A$15:$A$17,0))),INDEX('Carbon Prices'!C$20:C$22,(MATCH($B$10,'Carbon Prices'!$A$20:$A$22,0)))))</f>
        <v>0</v>
      </c>
      <c r="E18" s="37">
        <f>SUMIF('Emissions Forecast'!$C$26:$C$29,"=Yes",'Emissions Forecast'!F26:F29)*IF($B$7="Real",IF($B$13="CPI",INDEX('Carbon Prices'!D$25:D$27,(MATCH($B$10,'Carbon Prices'!$A$25:$A$27,0))),INDEX('Carbon Prices'!D$30:D$32,(MATCH($B$10,'Carbon Prices'!$A$30:$A$32,0)))),IF($B$13="CPI",INDEX('Carbon Prices'!D$15:D$17,(MATCH($B$10,'Carbon Prices'!$A$15:$A$17,0))),INDEX('Carbon Prices'!D$20:D$22,(MATCH($B$10,'Carbon Prices'!$A$20:$A$22,0)))))</f>
        <v>0</v>
      </c>
      <c r="F18" s="37">
        <f>SUMIF('Emissions Forecast'!$C$26:$C$29,"=Yes",'Emissions Forecast'!G26:G29)*IF($B$7="Real",IF($B$13="CPI",INDEX('Carbon Prices'!E$25:E$27,(MATCH($B$10,'Carbon Prices'!$A$25:$A$27,0))),INDEX('Carbon Prices'!E$30:E$32,(MATCH($B$10,'Carbon Prices'!$A$30:$A$32,0)))),IF($B$13="CPI",INDEX('Carbon Prices'!E$15:E$17,(MATCH($B$10,'Carbon Prices'!$A$15:$A$17,0))),INDEX('Carbon Prices'!E$20:E$22,(MATCH($B$10,'Carbon Prices'!$A$20:$A$22,0)))))</f>
        <v>0</v>
      </c>
      <c r="G18" s="37">
        <f>SUMIF('Emissions Forecast'!$C$26:$C$29,"=Yes",'Emissions Forecast'!H26:H29)*IF($B$7="Real",IF($B$13="CPI",INDEX('Carbon Prices'!F$25:F$27,(MATCH($B$10,'Carbon Prices'!$A$25:$A$27,0))),INDEX('Carbon Prices'!F$30:F$32,(MATCH($B$10,'Carbon Prices'!$A$30:$A$32,0)))),IF($B$13="CPI",INDEX('Carbon Prices'!F$15:F$17,(MATCH($B$10,'Carbon Prices'!$A$15:$A$17,0))),INDEX('Carbon Prices'!F$20:F$22,(MATCH($B$10,'Carbon Prices'!$A$20:$A$22,0)))))</f>
        <v>0</v>
      </c>
      <c r="H18" s="37">
        <f>SUMIF('Emissions Forecast'!$C$26:$C$29,"=Yes",'Emissions Forecast'!I26:I29)*IF($B$7="Real",IF($B$13="CPI",INDEX('Carbon Prices'!G$25:G$27,(MATCH($B$10,'Carbon Prices'!$A$25:$A$27,0))),INDEX('Carbon Prices'!G$30:G$32,(MATCH($B$10,'Carbon Prices'!$A$30:$A$32,0)))),IF($B$13="CPI",INDEX('Carbon Prices'!G$15:G$17,(MATCH($B$10,'Carbon Prices'!$A$15:$A$17,0))),INDEX('Carbon Prices'!G$20:G$22,(MATCH($B$10,'Carbon Prices'!$A$20:$A$22,0)))))</f>
        <v>0</v>
      </c>
      <c r="I18" s="37">
        <f>SUMIF('Emissions Forecast'!$C$26:$C$29,"=Yes",'Emissions Forecast'!J26:J29)*IF($B$7="Real",IF($B$13="CPI",INDEX('Carbon Prices'!H$25:H$27,(MATCH($B$10,'Carbon Prices'!$A$25:$A$27,0))),INDEX('Carbon Prices'!H$30:H$32,(MATCH($B$10,'Carbon Prices'!$A$30:$A$32,0)))),IF($B$13="CPI",INDEX('Carbon Prices'!H$15:H$17,(MATCH($B$10,'Carbon Prices'!$A$15:$A$17,0))),INDEX('Carbon Prices'!H$20:H$22,(MATCH($B$10,'Carbon Prices'!$A$20:$A$22,0)))))</f>
        <v>0</v>
      </c>
      <c r="J18" s="37">
        <f>SUMIF('Emissions Forecast'!$C$26:$C$29,"=Yes",'Emissions Forecast'!K26:K29)*IF($B$7="Real",IF($B$13="CPI",INDEX('Carbon Prices'!I$25:I$27,(MATCH($B$10,'Carbon Prices'!$A$25:$A$27,0))),INDEX('Carbon Prices'!I$30:I$32,(MATCH($B$10,'Carbon Prices'!$A$30:$A$32,0)))),IF($B$13="CPI",INDEX('Carbon Prices'!I$15:I$17,(MATCH($B$10,'Carbon Prices'!$A$15:$A$17,0))),INDEX('Carbon Prices'!I$20:I$22,(MATCH($B$10,'Carbon Prices'!$A$20:$A$22,0)))))</f>
        <v>0</v>
      </c>
      <c r="K18" s="37">
        <f>SUMIF('Emissions Forecast'!$C$26:$C$29,"=Yes",'Emissions Forecast'!L26:L29)*IF($B$7="Real",IF($B$13="CPI",INDEX('Carbon Prices'!J$25:J$27,(MATCH($B$10,'Carbon Prices'!$A$25:$A$27,0))),INDEX('Carbon Prices'!J$30:J$32,(MATCH($B$10,'Carbon Prices'!$A$30:$A$32,0)))),IF($B$13="CPI",INDEX('Carbon Prices'!J$15:J$17,(MATCH($B$10,'Carbon Prices'!$A$15:$A$17,0))),INDEX('Carbon Prices'!J$20:J$22,(MATCH($B$10,'Carbon Prices'!$A$20:$A$22,0)))))</f>
        <v>0</v>
      </c>
      <c r="L18" s="37">
        <f>SUMIF('Emissions Forecast'!$C$26:$C$29,"=Yes",'Emissions Forecast'!M26:M29)*IF($B$7="Real",IF($B$13="CPI",INDEX('Carbon Prices'!K$25:K$27,(MATCH($B$10,'Carbon Prices'!$A$25:$A$27,0))),INDEX('Carbon Prices'!K$30:K$32,(MATCH($B$10,'Carbon Prices'!$A$30:$A$32,0)))),IF($B$13="CPI",INDEX('Carbon Prices'!K$15:K$17,(MATCH($B$10,'Carbon Prices'!$A$15:$A$17,0))),INDEX('Carbon Prices'!K$20:K$22,(MATCH($B$10,'Carbon Prices'!$A$20:$A$22,0)))))</f>
        <v>0</v>
      </c>
      <c r="M18" s="37">
        <f>SUMIF('Emissions Forecast'!$C$26:$C$29,"=Yes",'Emissions Forecast'!N26:N29)*IF($B$7="Real",IF($B$13="CPI",INDEX('Carbon Prices'!L$25:L$27,(MATCH($B$10,'Carbon Prices'!$A$25:$A$27,0))),INDEX('Carbon Prices'!L$30:L$32,(MATCH($B$10,'Carbon Prices'!$A$30:$A$32,0)))),IF($B$13="CPI",INDEX('Carbon Prices'!L$15:L$17,(MATCH($B$10,'Carbon Prices'!$A$15:$A$17,0))),INDEX('Carbon Prices'!L$20:L$22,(MATCH($B$10,'Carbon Prices'!$A$20:$A$22,0)))))</f>
        <v>0</v>
      </c>
      <c r="N18" s="37">
        <f>SUMIF('Emissions Forecast'!$C$26:$C$29,"=Yes",'Emissions Forecast'!O26:O29)*IF($B$7="Real",IF($B$13="CPI",INDEX('Carbon Prices'!M$25:M$27,(MATCH($B$10,'Carbon Prices'!$A$25:$A$27,0))),INDEX('Carbon Prices'!M$30:M$32,(MATCH($B$10,'Carbon Prices'!$A$30:$A$32,0)))),IF($B$13="CPI",INDEX('Carbon Prices'!M$15:M$17,(MATCH($B$10,'Carbon Prices'!$A$15:$A$17,0))),INDEX('Carbon Prices'!M$20:M$22,(MATCH($B$10,'Carbon Prices'!$A$20:$A$22,0)))))</f>
        <v>0</v>
      </c>
      <c r="O18" s="37">
        <f>SUMIF('Emissions Forecast'!$C$26:$C$29,"=Yes",'Emissions Forecast'!P26:P29)*IF($B$7="Real",IF($B$13="CPI",INDEX('Carbon Prices'!N$25:N$27,(MATCH($B$10,'Carbon Prices'!$A$25:$A$27,0))),INDEX('Carbon Prices'!N$30:N$32,(MATCH($B$10,'Carbon Prices'!$A$30:$A$32,0)))),IF($B$13="CPI",INDEX('Carbon Prices'!N$15:N$17,(MATCH($B$10,'Carbon Prices'!$A$15:$A$17,0))),INDEX('Carbon Prices'!N$20:N$22,(MATCH($B$10,'Carbon Prices'!$A$20:$A$22,0)))))</f>
        <v>0</v>
      </c>
      <c r="P18" s="37">
        <f>SUMIF('Emissions Forecast'!$C$26:$C$29,"=Yes",'Emissions Forecast'!Q26:Q29)*IF($B$7="Real",IF($B$13="CPI",INDEX('Carbon Prices'!O$25:O$27,(MATCH($B$10,'Carbon Prices'!$A$25:$A$27,0))),INDEX('Carbon Prices'!O$30:O$32,(MATCH($B$10,'Carbon Prices'!$A$30:$A$32,0)))),IF($B$13="CPI",INDEX('Carbon Prices'!O$15:O$17,(MATCH($B$10,'Carbon Prices'!$A$15:$A$17,0))),INDEX('Carbon Prices'!O$20:O$22,(MATCH($B$10,'Carbon Prices'!$A$20:$A$22,0)))))</f>
        <v>0</v>
      </c>
      <c r="Q18" s="37">
        <f>SUMIF('Emissions Forecast'!$C$26:$C$29,"=Yes",'Emissions Forecast'!R26:R29)*IF($B$7="Real",IF($B$13="CPI",INDEX('Carbon Prices'!P$25:P$27,(MATCH($B$10,'Carbon Prices'!$A$25:$A$27,0))),INDEX('Carbon Prices'!P$30:P$32,(MATCH($B$10,'Carbon Prices'!$A$30:$A$32,0)))),IF($B$13="CPI",INDEX('Carbon Prices'!P$15:P$17,(MATCH($B$10,'Carbon Prices'!$A$15:$A$17,0))),INDEX('Carbon Prices'!P$20:P$22,(MATCH($B$10,'Carbon Prices'!$A$20:$A$22,0)))))</f>
        <v>0</v>
      </c>
      <c r="R18" s="37">
        <f>SUMIF('Emissions Forecast'!$C$26:$C$29,"=Yes",'Emissions Forecast'!S26:S29)*IF($B$7="Real",IF($B$13="CPI",INDEX('Carbon Prices'!Q$25:Q$27,(MATCH($B$10,'Carbon Prices'!$A$25:$A$27,0))),INDEX('Carbon Prices'!Q$30:Q$32,(MATCH($B$10,'Carbon Prices'!$A$30:$A$32,0)))),IF($B$13="CPI",INDEX('Carbon Prices'!Q$15:Q$17,(MATCH($B$10,'Carbon Prices'!$A$15:$A$17,0))),INDEX('Carbon Prices'!Q$20:Q$22,(MATCH($B$10,'Carbon Prices'!$A$20:$A$22,0)))))</f>
        <v>0</v>
      </c>
      <c r="S18" s="37">
        <f>SUMIF('Emissions Forecast'!$C$26:$C$29,"=Yes",'Emissions Forecast'!T26:T29)*IF($B$7="Real",IF($B$13="CPI",INDEX('Carbon Prices'!R$25:R$27,(MATCH($B$10,'Carbon Prices'!$A$25:$A$27,0))),INDEX('Carbon Prices'!R$30:R$32,(MATCH($B$10,'Carbon Prices'!$A$30:$A$32,0)))),IF($B$13="CPI",INDEX('Carbon Prices'!R$15:R$17,(MATCH($B$10,'Carbon Prices'!$A$15:$A$17,0))),INDEX('Carbon Prices'!R$20:R$22,(MATCH($B$10,'Carbon Prices'!$A$20:$A$22,0)))))</f>
        <v>0</v>
      </c>
      <c r="T18" s="37">
        <f>SUMIF('Emissions Forecast'!$C$26:$C$29,"=Yes",'Emissions Forecast'!U26:U29)*IF($B$7="Real",IF($B$13="CPI",INDEX('Carbon Prices'!S$25:S$27,(MATCH($B$10,'Carbon Prices'!$A$25:$A$27,0))),INDEX('Carbon Prices'!S$30:S$32,(MATCH($B$10,'Carbon Prices'!$A$30:$A$32,0)))),IF($B$13="CPI",INDEX('Carbon Prices'!S$15:S$17,(MATCH($B$10,'Carbon Prices'!$A$15:$A$17,0))),INDEX('Carbon Prices'!S$20:S$22,(MATCH($B$10,'Carbon Prices'!$A$20:$A$22,0)))))</f>
        <v>0</v>
      </c>
      <c r="U18" s="37">
        <f>SUMIF('Emissions Forecast'!$C$26:$C$29,"=Yes",'Emissions Forecast'!V26:V29)*IF($B$7="Real",IF($B$13="CPI",INDEX('Carbon Prices'!T$25:T$27,(MATCH($B$10,'Carbon Prices'!$A$25:$A$27,0))),INDEX('Carbon Prices'!T$30:T$32,(MATCH($B$10,'Carbon Prices'!$A$30:$A$32,0)))),IF($B$13="CPI",INDEX('Carbon Prices'!T$15:T$17,(MATCH($B$10,'Carbon Prices'!$A$15:$A$17,0))),INDEX('Carbon Prices'!T$20:T$22,(MATCH($B$10,'Carbon Prices'!$A$20:$A$22,0)))))</f>
        <v>0</v>
      </c>
      <c r="V18" s="37">
        <f>SUMIF('Emissions Forecast'!$C$26:$C$29,"=Yes",'Emissions Forecast'!W26:W29)*IF($B$7="Real",IF($B$13="CPI",INDEX('Carbon Prices'!U$25:U$27,(MATCH($B$10,'Carbon Prices'!$A$25:$A$27,0))),INDEX('Carbon Prices'!U$30:U$32,(MATCH($B$10,'Carbon Prices'!$A$30:$A$32,0)))),IF($B$13="CPI",INDEX('Carbon Prices'!U$15:U$17,(MATCH($B$10,'Carbon Prices'!$A$15:$A$17,0))),INDEX('Carbon Prices'!U$20:U$22,(MATCH($B$10,'Carbon Prices'!$A$20:$A$22,0)))))</f>
        <v>0</v>
      </c>
      <c r="W18" s="37">
        <f>SUMIF('Emissions Forecast'!$C$26:$C$29,"=Yes",'Emissions Forecast'!X26:X29)*IF($B$7="Real",IF($B$13="CPI",INDEX('Carbon Prices'!V$25:V$27,(MATCH($B$10,'Carbon Prices'!$A$25:$A$27,0))),INDEX('Carbon Prices'!V$30:V$32,(MATCH($B$10,'Carbon Prices'!$A$30:$A$32,0)))),IF($B$13="CPI",INDEX('Carbon Prices'!V$15:V$17,(MATCH($B$10,'Carbon Prices'!$A$15:$A$17,0))),INDEX('Carbon Prices'!V$20:V$22,(MATCH($B$10,'Carbon Prices'!$A$20:$A$22,0)))))</f>
        <v>144862.55950156739</v>
      </c>
      <c r="X18" s="37">
        <f>SUMIF('Emissions Forecast'!$C$26:$C$29,"=Yes",'Emissions Forecast'!Y26:Y29)*IF($B$7="Real",IF($B$13="CPI",INDEX('Carbon Prices'!W$25:W$27,(MATCH($B$10,'Carbon Prices'!$A$25:$A$27,0))),INDEX('Carbon Prices'!W$30:W$32,(MATCH($B$10,'Carbon Prices'!$A$30:$A$32,0)))),IF($B$13="CPI",INDEX('Carbon Prices'!W$15:W$17,(MATCH($B$10,'Carbon Prices'!$A$15:$A$17,0))),INDEX('Carbon Prices'!W$20:W$22,(MATCH($B$10,'Carbon Prices'!$A$20:$A$22,0)))))</f>
        <v>146512.62132779541</v>
      </c>
      <c r="Y18" s="37">
        <f>SUMIF('Emissions Forecast'!$C$26:$C$29,"=Yes",'Emissions Forecast'!Z26:Z29)*IF($B$7="Real",IF($B$13="CPI",INDEX('Carbon Prices'!X$25:X$27,(MATCH($B$10,'Carbon Prices'!$A$25:$A$27,0))),INDEX('Carbon Prices'!X$30:X$32,(MATCH($B$10,'Carbon Prices'!$A$30:$A$32,0)))),IF($B$13="CPI",INDEX('Carbon Prices'!X$15:X$17,(MATCH($B$10,'Carbon Prices'!$A$15:$A$17,0))),INDEX('Carbon Prices'!X$20:X$22,(MATCH($B$10,'Carbon Prices'!$A$20:$A$22,0)))))</f>
        <v>3525.2270240785451</v>
      </c>
      <c r="Z18" s="37">
        <f>SUMIF('Emissions Forecast'!$C$26:$C$29,"=Yes",'Emissions Forecast'!AA26:AA29)*IF($B$7="Real",IF($B$13="CPI",INDEX('Carbon Prices'!Y$25:Y$27,(MATCH($B$10,'Carbon Prices'!$A$25:$A$27,0))),INDEX('Carbon Prices'!Y$30:Y$32,(MATCH($B$10,'Carbon Prices'!$A$30:$A$32,0)))),IF($B$13="CPI",INDEX('Carbon Prices'!Y$15:Y$17,(MATCH($B$10,'Carbon Prices'!$A$15:$A$17,0))),INDEX('Carbon Prices'!Y$20:Y$22,(MATCH($B$10,'Carbon Prices'!$A$20:$A$22,0)))))</f>
        <v>0</v>
      </c>
      <c r="AA18" s="37">
        <f>SUMIF('Emissions Forecast'!$C$26:$C$29,"=Yes",'Emissions Forecast'!AB26:AB29)*IF($B$7="Real",IF($B$13="CPI",INDEX('Carbon Prices'!Z$25:Z$27,(MATCH($B$10,'Carbon Prices'!$A$25:$A$27,0))),INDEX('Carbon Prices'!Z$30:Z$32,(MATCH($B$10,'Carbon Prices'!$A$30:$A$32,0)))),IF($B$13="CPI",INDEX('Carbon Prices'!Z$15:Z$17,(MATCH($B$10,'Carbon Prices'!$A$15:$A$17,0))),INDEX('Carbon Prices'!Z$20:Z$22,(MATCH($B$10,'Carbon Prices'!$A$20:$A$22,0)))))</f>
        <v>0</v>
      </c>
      <c r="AB18" s="37">
        <f>SUMIF('Emissions Forecast'!$C$26:$C$29,"=Yes",'Emissions Forecast'!AC26:AC29)*IF($B$7="Real",IF($B$13="CPI",INDEX('Carbon Prices'!AA$25:AA$27,(MATCH($B$10,'Carbon Prices'!$A$25:$A$27,0))),INDEX('Carbon Prices'!AA$30:AA$32,(MATCH($B$10,'Carbon Prices'!$A$30:$A$32,0)))),IF($B$13="CPI",INDEX('Carbon Prices'!AA$15:AA$17,(MATCH($B$10,'Carbon Prices'!$A$15:$A$17,0))),INDEX('Carbon Prices'!AA$20:AA$22,(MATCH($B$10,'Carbon Prices'!$A$20:$A$22,0)))))</f>
        <v>0</v>
      </c>
      <c r="AC18" s="37">
        <f>SUMIF('Emissions Forecast'!$C$26:$C$29,"=Yes",'Emissions Forecast'!AD26:AD29)*IF($B$7="Real",IF($B$13="CPI",INDEX('Carbon Prices'!AB$25:AB$27,(MATCH($B$10,'Carbon Prices'!$A$25:$A$27,0))),INDEX('Carbon Prices'!AB$30:AB$32,(MATCH($B$10,'Carbon Prices'!$A$30:$A$32,0)))),IF($B$13="CPI",INDEX('Carbon Prices'!AB$15:AB$17,(MATCH($B$10,'Carbon Prices'!$A$15:$A$17,0))),INDEX('Carbon Prices'!AB$20:AB$22,(MATCH($B$10,'Carbon Prices'!$A$20:$A$22,0)))))</f>
        <v>0</v>
      </c>
      <c r="AD18" s="37">
        <f>SUMIF('Emissions Forecast'!$C$26:$C$29,"=Yes",'Emissions Forecast'!AE26:AE29)*IF($B$7="Real",IF($B$13="CPI",INDEX('Carbon Prices'!AC$25:AC$27,(MATCH($B$10,'Carbon Prices'!$A$25:$A$27,0))),INDEX('Carbon Prices'!AC$30:AC$32,(MATCH($B$10,'Carbon Prices'!$A$30:$A$32,0)))),IF($B$13="CPI",INDEX('Carbon Prices'!AC$15:AC$17,(MATCH($B$10,'Carbon Prices'!$A$15:$A$17,0))),INDEX('Carbon Prices'!AC$20:AC$22,(MATCH($B$10,'Carbon Prices'!$A$20:$A$22,0)))))</f>
        <v>0</v>
      </c>
      <c r="AE18" s="37">
        <f>SUMIF('Emissions Forecast'!$C$26:$C$29,"=Yes",'Emissions Forecast'!AF26:AF29)*IF($B$7="Real",IF($B$13="CPI",INDEX('Carbon Prices'!AD$25:AD$27,(MATCH($B$10,'Carbon Prices'!$A$25:$A$27,0))),INDEX('Carbon Prices'!AD$30:AD$32,(MATCH($B$10,'Carbon Prices'!$A$30:$A$32,0)))),IF($B$13="CPI",INDEX('Carbon Prices'!AD$15:AD$17,(MATCH($B$10,'Carbon Prices'!$A$15:$A$17,0))),INDEX('Carbon Prices'!AD$20:AD$22,(MATCH($B$10,'Carbon Prices'!$A$20:$A$22,0)))))</f>
        <v>0</v>
      </c>
      <c r="AF18" s="37">
        <f>SUMIF('Emissions Forecast'!$C$26:$C$29,"=Yes",'Emissions Forecast'!AG26:AG29)*IF($B$7="Real",IF($B$13="CPI",INDEX('Carbon Prices'!AE$25:AE$27,(MATCH($B$10,'Carbon Prices'!$A$25:$A$27,0))),INDEX('Carbon Prices'!AE$30:AE$32,(MATCH($B$10,'Carbon Prices'!$A$30:$A$32,0)))),IF($B$13="CPI",INDEX('Carbon Prices'!AE$15:AE$17,(MATCH($B$10,'Carbon Prices'!$A$15:$A$17,0))),INDEX('Carbon Prices'!AE$20:AE$22,(MATCH($B$10,'Carbon Prices'!$A$20:$A$22,0)))))</f>
        <v>0</v>
      </c>
      <c r="AG18" s="37">
        <f>SUMIF('Emissions Forecast'!$C$26:$C$29,"=Yes",'Emissions Forecast'!AH26:AH29)*IF($B$7="Real",IF($B$13="CPI",INDEX('Carbon Prices'!AF$25:AF$27,(MATCH($B$10,'Carbon Prices'!$A$25:$A$27,0))),INDEX('Carbon Prices'!AF$30:AF$32,(MATCH($B$10,'Carbon Prices'!$A$30:$A$32,0)))),IF($B$13="CPI",INDEX('Carbon Prices'!AF$15:AF$17,(MATCH($B$10,'Carbon Prices'!$A$15:$A$17,0))),INDEX('Carbon Prices'!AF$20:AF$22,(MATCH($B$10,'Carbon Prices'!$A$20:$A$22,0)))))</f>
        <v>0</v>
      </c>
      <c r="AH18" s="37">
        <f>SUMIF('Emissions Forecast'!$C$26:$C$29,"=Yes",'Emissions Forecast'!AI26:AI29)*IF($B$7="Real",IF($B$13="CPI",INDEX('Carbon Prices'!AG$25:AG$27,(MATCH($B$10,'Carbon Prices'!$A$25:$A$27,0))),INDEX('Carbon Prices'!AG$30:AG$32,(MATCH($B$10,'Carbon Prices'!$A$30:$A$32,0)))),IF($B$13="CPI",INDEX('Carbon Prices'!AG$15:AG$17,(MATCH($B$10,'Carbon Prices'!$A$15:$A$17,0))),INDEX('Carbon Prices'!AG$20:AG$22,(MATCH($B$10,'Carbon Prices'!$A$20:$A$22,0)))))</f>
        <v>0</v>
      </c>
      <c r="AI18" s="37">
        <f>SUMIF('Emissions Forecast'!$C$26:$C$29,"=Yes",'Emissions Forecast'!AJ26:AJ29)*IF($B$7="Real",IF($B$13="CPI",INDEX('Carbon Prices'!AH$25:AH$27,(MATCH($B$10,'Carbon Prices'!$A$25:$A$27,0))),INDEX('Carbon Prices'!AH$30:AH$32,(MATCH($B$10,'Carbon Prices'!$A$30:$A$32,0)))),IF($B$13="CPI",INDEX('Carbon Prices'!AH$15:AH$17,(MATCH($B$10,'Carbon Prices'!$A$15:$A$17,0))),INDEX('Carbon Prices'!AH$20:AH$22,(MATCH($B$10,'Carbon Prices'!$A$20:$A$22,0)))))</f>
        <v>0</v>
      </c>
      <c r="AJ18" s="37">
        <f>SUMIF('Emissions Forecast'!$C$26:$C$29,"=Yes",'Emissions Forecast'!AK26:AK29)*IF($B$7="Real",IF($B$13="CPI",INDEX('Carbon Prices'!AI$25:AI$27,(MATCH($B$10,'Carbon Prices'!$A$25:$A$27,0))),INDEX('Carbon Prices'!AI$30:AI$32,(MATCH($B$10,'Carbon Prices'!$A$30:$A$32,0)))),IF($B$13="CPI",INDEX('Carbon Prices'!AI$15:AI$17,(MATCH($B$10,'Carbon Prices'!$A$15:$A$17,0))),INDEX('Carbon Prices'!AI$20:AI$22,(MATCH($B$10,'Carbon Prices'!$A$20:$A$22,0)))))</f>
        <v>0</v>
      </c>
      <c r="AK18" s="37">
        <f>SUMIF('Emissions Forecast'!$C$26:$C$29,"=Yes",'Emissions Forecast'!AL26:AL29)*IF($B$7="Real",IF($B$13="CPI",INDEX('Carbon Prices'!AJ$25:AJ$27,(MATCH($B$10,'Carbon Prices'!$A$25:$A$27,0))),INDEX('Carbon Prices'!AJ$30:AJ$32,(MATCH($B$10,'Carbon Prices'!$A$30:$A$32,0)))),IF($B$13="CPI",INDEX('Carbon Prices'!AJ$15:AJ$17,(MATCH($B$10,'Carbon Prices'!$A$15:$A$17,0))),INDEX('Carbon Prices'!AJ$20:AJ$22,(MATCH($B$10,'Carbon Prices'!$A$20:$A$22,0)))))</f>
        <v>0</v>
      </c>
      <c r="AL18" s="37">
        <f>SUMIF('Emissions Forecast'!$C$26:$C$29,"=Yes",'Emissions Forecast'!AM26:AM29)*IF($B$7="Real",IF($B$13="CPI",INDEX('Carbon Prices'!AK$25:AK$27,(MATCH($B$10,'Carbon Prices'!$A$25:$A$27,0))),INDEX('Carbon Prices'!AK$30:AK$32,(MATCH($B$10,'Carbon Prices'!$A$30:$A$32,0)))),IF($B$13="CPI",INDEX('Carbon Prices'!AK$15:AK$17,(MATCH($B$10,'Carbon Prices'!$A$15:$A$17,0))),INDEX('Carbon Prices'!AK$20:AK$22,(MATCH($B$10,'Carbon Prices'!$A$20:$A$22,0)))))</f>
        <v>0</v>
      </c>
      <c r="AM18" s="37">
        <f>SUMIF('Emissions Forecast'!$C$26:$C$29,"=Yes",'Emissions Forecast'!AN26:AN29)*IF($B$7="Real",IF($B$13="CPI",INDEX('Carbon Prices'!AL$25:AL$27,(MATCH($B$10,'Carbon Prices'!$A$25:$A$27,0))),INDEX('Carbon Prices'!AL$30:AL$32,(MATCH($B$10,'Carbon Prices'!$A$30:$A$32,0)))),IF($B$13="CPI",INDEX('Carbon Prices'!AL$15:AL$17,(MATCH($B$10,'Carbon Prices'!$A$15:$A$17,0))),INDEX('Carbon Prices'!AL$20:AL$22,(MATCH($B$10,'Carbon Prices'!$A$20:$A$22,0)))))</f>
        <v>0</v>
      </c>
      <c r="AN18" s="37">
        <f>SUMIF('Emissions Forecast'!$C$26:$C$29,"=Yes",'Emissions Forecast'!AO26:AO29)*IF($B$7="Real",IF($B$13="CPI",INDEX('Carbon Prices'!AM$25:AM$27,(MATCH($B$10,'Carbon Prices'!$A$25:$A$27,0))),INDEX('Carbon Prices'!AM$30:AM$32,(MATCH($B$10,'Carbon Prices'!$A$30:$A$32,0)))),IF($B$13="CPI",INDEX('Carbon Prices'!AM$15:AM$17,(MATCH($B$10,'Carbon Prices'!$A$15:$A$17,0))),INDEX('Carbon Prices'!AM$20:AM$22,(MATCH($B$10,'Carbon Prices'!$A$20:$A$22,0)))))</f>
        <v>0</v>
      </c>
      <c r="AO18" s="37">
        <f>SUMIF('Emissions Forecast'!$C$26:$C$29,"=Yes",'Emissions Forecast'!AP26:AP29)*IF($B$7="Real",IF($B$13="CPI",INDEX('Carbon Prices'!AN$25:AN$27,(MATCH($B$10,'Carbon Prices'!$A$25:$A$27,0))),INDEX('Carbon Prices'!AN$30:AN$32,(MATCH($B$10,'Carbon Prices'!$A$30:$A$32,0)))),IF($B$13="CPI",INDEX('Carbon Prices'!AN$15:AN$17,(MATCH($B$10,'Carbon Prices'!$A$15:$A$17,0))),INDEX('Carbon Prices'!AN$20:AN$22,(MATCH($B$10,'Carbon Prices'!$A$20:$A$22,0)))))</f>
        <v>0</v>
      </c>
      <c r="AP18" s="37">
        <f>SUMIF('Emissions Forecast'!$C$26:$C$29,"=Yes",'Emissions Forecast'!AQ26:AQ29)*IF($B$7="Real",IF($B$13="CPI",INDEX('Carbon Prices'!AO$25:AO$27,(MATCH($B$10,'Carbon Prices'!$A$25:$A$27,0))),INDEX('Carbon Prices'!AO$30:AO$32,(MATCH($B$10,'Carbon Prices'!$A$30:$A$32,0)))),IF($B$13="CPI",INDEX('Carbon Prices'!AO$15:AO$17,(MATCH($B$10,'Carbon Prices'!$A$15:$A$17,0))),INDEX('Carbon Prices'!AO$20:AO$22,(MATCH($B$10,'Carbon Prices'!$A$20:$A$22,0)))))</f>
        <v>0</v>
      </c>
      <c r="AQ18" s="37">
        <f>SUMIF('Emissions Forecast'!$C$26:$C$29,"=Yes",'Emissions Forecast'!AR26:AR29)*IF($B$7="Real",IF($B$13="CPI",INDEX('Carbon Prices'!AP$25:AP$27,(MATCH($B$10,'Carbon Prices'!$A$25:$A$27,0))),INDEX('Carbon Prices'!AP$30:AP$32,(MATCH($B$10,'Carbon Prices'!$A$30:$A$32,0)))),IF($B$13="CPI",INDEX('Carbon Prices'!AP$15:AP$17,(MATCH($B$10,'Carbon Prices'!$A$15:$A$17,0))),INDEX('Carbon Prices'!AP$20:AP$22,(MATCH($B$10,'Carbon Prices'!$A$20:$A$22,0)))))</f>
        <v>0</v>
      </c>
      <c r="AR18" s="37">
        <f>SUMIF('Emissions Forecast'!$C$26:$C$29,"=Yes",'Emissions Forecast'!AS26:AS29)*IF($B$7="Real",IF($B$13="CPI",INDEX('Carbon Prices'!AQ$25:AQ$27,(MATCH($B$10,'Carbon Prices'!$A$25:$A$27,0))),INDEX('Carbon Prices'!AQ$30:AQ$32,(MATCH($B$10,'Carbon Prices'!$A$30:$A$32,0)))),IF($B$13="CPI",INDEX('Carbon Prices'!AQ$15:AQ$17,(MATCH($B$10,'Carbon Prices'!$A$15:$A$17,0))),INDEX('Carbon Prices'!AQ$20:AQ$22,(MATCH($B$10,'Carbon Prices'!$A$20:$A$22,0)))))</f>
        <v>0</v>
      </c>
      <c r="AS18" s="37">
        <f>SUMIF('Emissions Forecast'!$C$26:$C$29,"=Yes",'Emissions Forecast'!AT26:AT29)*IF($B$7="Real",IF($B$13="CPI",INDEX('Carbon Prices'!AR$25:AR$27,(MATCH($B$10,'Carbon Prices'!$A$25:$A$27,0))),INDEX('Carbon Prices'!AR$30:AR$32,(MATCH($B$10,'Carbon Prices'!$A$30:$A$32,0)))),IF($B$13="CPI",INDEX('Carbon Prices'!AR$15:AR$17,(MATCH($B$10,'Carbon Prices'!$A$15:$A$17,0))),INDEX('Carbon Prices'!AR$20:AR$22,(MATCH($B$10,'Carbon Prices'!$A$20:$A$22,0)))))</f>
        <v>0</v>
      </c>
      <c r="AT18" s="37">
        <f>SUMIF('Emissions Forecast'!$C$26:$C$29,"=Yes",'Emissions Forecast'!AU26:AU29)*IF($B$7="Real",IF($B$13="CPI",INDEX('Carbon Prices'!AS$25:AS$27,(MATCH($B$10,'Carbon Prices'!$A$25:$A$27,0))),INDEX('Carbon Prices'!AS$30:AS$32,(MATCH($B$10,'Carbon Prices'!$A$30:$A$32,0)))),IF($B$13="CPI",INDEX('Carbon Prices'!AS$15:AS$17,(MATCH($B$10,'Carbon Prices'!$A$15:$A$17,0))),INDEX('Carbon Prices'!AS$20:AS$22,(MATCH($B$10,'Carbon Prices'!$A$20:$A$22,0)))))</f>
        <v>0</v>
      </c>
      <c r="AU18" s="37">
        <f>SUMIF('Emissions Forecast'!$C$26:$C$29,"=Yes",'Emissions Forecast'!AV26:AV29)*IF($B$7="Real",IF($B$13="CPI",INDEX('Carbon Prices'!AT$25:AT$27,(MATCH($B$10,'Carbon Prices'!$A$25:$A$27,0))),INDEX('Carbon Prices'!AT$30:AT$32,(MATCH($B$10,'Carbon Prices'!$A$30:$A$32,0)))),IF($B$13="CPI",INDEX('Carbon Prices'!AT$15:AT$17,(MATCH($B$10,'Carbon Prices'!$A$15:$A$17,0))),INDEX('Carbon Prices'!AT$20:AT$22,(MATCH($B$10,'Carbon Prices'!$A$20:$A$22,0)))))</f>
        <v>0</v>
      </c>
      <c r="AV18" s="37">
        <f>SUMIF('Emissions Forecast'!$C$26:$C$29,"=Yes",'Emissions Forecast'!AW26:AW29)*IF($B$7="Real",IF($B$13="CPI",INDEX('Carbon Prices'!AU$25:AU$27,(MATCH($B$10,'Carbon Prices'!$A$25:$A$27,0))),INDEX('Carbon Prices'!AU$30:AU$32,(MATCH($B$10,'Carbon Prices'!$A$30:$A$32,0)))),IF($B$13="CPI",INDEX('Carbon Prices'!AU$15:AU$17,(MATCH($B$10,'Carbon Prices'!$A$15:$A$17,0))),INDEX('Carbon Prices'!AU$20:AU$22,(MATCH($B$10,'Carbon Prices'!$A$20:$A$22,0)))))</f>
        <v>0</v>
      </c>
      <c r="AW18" s="37">
        <f>SUMIF('Emissions Forecast'!$C$26:$C$29,"=Yes",'Emissions Forecast'!AX26:AX29)*IF($B$7="Real",IF($B$13="CPI",INDEX('Carbon Prices'!AV$25:AV$27,(MATCH($B$10,'Carbon Prices'!$A$25:$A$27,0))),INDEX('Carbon Prices'!AV$30:AV$32,(MATCH($B$10,'Carbon Prices'!$A$30:$A$32,0)))),IF($B$13="CPI",INDEX('Carbon Prices'!AV$15:AV$17,(MATCH($B$10,'Carbon Prices'!$A$15:$A$17,0))),INDEX('Carbon Prices'!AV$20:AV$22,(MATCH($B$10,'Carbon Prices'!$A$20:$A$22,0)))))</f>
        <v>0</v>
      </c>
      <c r="AX18" s="37">
        <f>SUMIF('Emissions Forecast'!$C$26:$C$29,"=Yes",'Emissions Forecast'!AY26:AY29)*IF($B$7="Real",IF($B$13="CPI",INDEX('Carbon Prices'!AW$25:AW$27,(MATCH($B$10,'Carbon Prices'!$A$25:$A$27,0))),INDEX('Carbon Prices'!AW$30:AW$32,(MATCH($B$10,'Carbon Prices'!$A$30:$A$32,0)))),IF($B$13="CPI",INDEX('Carbon Prices'!AW$15:AW$17,(MATCH($B$10,'Carbon Prices'!$A$15:$A$17,0))),INDEX('Carbon Prices'!AW$20:AW$22,(MATCH($B$10,'Carbon Prices'!$A$20:$A$22,0)))))</f>
        <v>0</v>
      </c>
      <c r="AY18" s="37">
        <f>SUMIF('Emissions Forecast'!$C$26:$C$29,"=Yes",'Emissions Forecast'!AZ26:AZ29)*IF($B$7="Real",IF($B$13="CPI",INDEX('Carbon Prices'!AX$25:AX$27,(MATCH($B$10,'Carbon Prices'!$A$25:$A$27,0))),INDEX('Carbon Prices'!AX$30:AX$32,(MATCH($B$10,'Carbon Prices'!$A$30:$A$32,0)))),IF($B$13="CPI",INDEX('Carbon Prices'!AX$15:AX$17,(MATCH($B$10,'Carbon Prices'!$A$15:$A$17,0))),INDEX('Carbon Prices'!AX$20:AX$22,(MATCH($B$10,'Carbon Prices'!$A$20:$A$22,0)))))</f>
        <v>0</v>
      </c>
      <c r="AZ18" s="37">
        <f>SUMIF('Emissions Forecast'!$C$26:$C$29,"=Yes",'Emissions Forecast'!BA26:BA29)*IF($B$7="Real",IF($B$13="CPI",INDEX('Carbon Prices'!AY$25:AY$27,(MATCH($B$10,'Carbon Prices'!$A$25:$A$27,0))),INDEX('Carbon Prices'!AY$30:AY$32,(MATCH($B$10,'Carbon Prices'!$A$30:$A$32,0)))),IF($B$13="CPI",INDEX('Carbon Prices'!AY$15:AY$17,(MATCH($B$10,'Carbon Prices'!$A$15:$A$17,0))),INDEX('Carbon Prices'!AY$20:AY$22,(MATCH($B$10,'Carbon Prices'!$A$20:$A$22,0)))))</f>
        <v>0</v>
      </c>
      <c r="BA18" s="37">
        <f>SUMIF('Emissions Forecast'!$C$26:$C$29,"=Yes",'Emissions Forecast'!BB26:BB29)*IF($B$7="Real",IF($B$13="CPI",INDEX('Carbon Prices'!AZ$25:AZ$27,(MATCH($B$10,'Carbon Prices'!$A$25:$A$27,0))),INDEX('Carbon Prices'!AZ$30:AZ$32,(MATCH($B$10,'Carbon Prices'!$A$30:$A$32,0)))),IF($B$13="CPI",INDEX('Carbon Prices'!AZ$15:AZ$17,(MATCH($B$10,'Carbon Prices'!$A$15:$A$17,0))),INDEX('Carbon Prices'!AZ$20:AZ$22,(MATCH($B$10,'Carbon Prices'!$A$20:$A$22,0)))))</f>
        <v>0</v>
      </c>
      <c r="BB18" s="37">
        <f>SUMIF('Emissions Forecast'!$C$26:$C$29,"=Yes",'Emissions Forecast'!BC26:BC29)*IF($B$7="Real",IF($B$13="CPI",INDEX('Carbon Prices'!BA$25:BA$27,(MATCH($B$10,'Carbon Prices'!$A$25:$A$27,0))),INDEX('Carbon Prices'!BA$30:BA$32,(MATCH($B$10,'Carbon Prices'!$A$30:$A$32,0)))),IF($B$13="CPI",INDEX('Carbon Prices'!BA$15:BA$17,(MATCH($B$10,'Carbon Prices'!$A$15:$A$17,0))),INDEX('Carbon Prices'!BA$20:BA$22,(MATCH($B$10,'Carbon Prices'!$A$20:$A$22,0)))))</f>
        <v>0</v>
      </c>
      <c r="BC18" s="37">
        <f>SUMIF('Emissions Forecast'!$C$26:$C$29,"=Yes",'Emissions Forecast'!BD26:BD29)*IF($B$7="Real",IF($B$13="CPI",INDEX('Carbon Prices'!BB$25:BB$27,(MATCH($B$10,'Carbon Prices'!$A$25:$A$27,0))),INDEX('Carbon Prices'!BB$30:BB$32,(MATCH($B$10,'Carbon Prices'!$A$30:$A$32,0)))),IF($B$13="CPI",INDEX('Carbon Prices'!BB$15:BB$17,(MATCH($B$10,'Carbon Prices'!$A$15:$A$17,0))),INDEX('Carbon Prices'!BB$20:BB$22,(MATCH($B$10,'Carbon Prices'!$A$20:$A$22,0)))))</f>
        <v>0</v>
      </c>
      <c r="BD18" s="37">
        <f>SUMIF('Emissions Forecast'!$C$26:$C$29,"=Yes",'Emissions Forecast'!BE26:BE29)*IF($B$7="Real",IF($B$13="CPI",INDEX('Carbon Prices'!BC$25:BC$27,(MATCH($B$10,'Carbon Prices'!$A$25:$A$27,0))),INDEX('Carbon Prices'!BC$30:BC$32,(MATCH($B$10,'Carbon Prices'!$A$30:$A$32,0)))),IF($B$13="CPI",INDEX('Carbon Prices'!BC$15:BC$17,(MATCH($B$10,'Carbon Prices'!$A$15:$A$17,0))),INDEX('Carbon Prices'!BC$20:BC$22,(MATCH($B$10,'Carbon Prices'!$A$20:$A$22,0)))))</f>
        <v>0</v>
      </c>
      <c r="BE18" s="37">
        <f>SUMIF('Emissions Forecast'!$C$26:$C$29,"=Yes",'Emissions Forecast'!BF26:BF29)*IF($B$7="Real",IF($B$13="CPI",INDEX('Carbon Prices'!BD$25:BD$27,(MATCH($B$10,'Carbon Prices'!$A$25:$A$27,0))),INDEX('Carbon Prices'!BD$30:BD$32,(MATCH($B$10,'Carbon Prices'!$A$30:$A$32,0)))),IF($B$13="CPI",INDEX('Carbon Prices'!BD$15:BD$17,(MATCH($B$10,'Carbon Prices'!$A$15:$A$17,0))),INDEX('Carbon Prices'!BD$20:BD$22,(MATCH($B$10,'Carbon Prices'!$A$20:$A$22,0)))))</f>
        <v>0</v>
      </c>
      <c r="BF18" s="37">
        <f>SUMIF('Emissions Forecast'!$C$26:$C$29,"=Yes",'Emissions Forecast'!BG26:BG29)*IF($B$7="Real",IF($B$13="CPI",INDEX('Carbon Prices'!BE$25:BE$27,(MATCH($B$10,'Carbon Prices'!$A$25:$A$27,0))),INDEX('Carbon Prices'!BE$30:BE$32,(MATCH($B$10,'Carbon Prices'!$A$30:$A$32,0)))),IF($B$13="CPI",INDEX('Carbon Prices'!BE$15:BE$17,(MATCH($B$10,'Carbon Prices'!$A$15:$A$17,0))),INDEX('Carbon Prices'!BE$20:BE$22,(MATCH($B$10,'Carbon Prices'!$A$20:$A$22,0)))))</f>
        <v>0</v>
      </c>
      <c r="BG18" s="37">
        <f>SUMIF('Emissions Forecast'!$C$26:$C$29,"=Yes",'Emissions Forecast'!BH26:BH29)*IF($B$7="Real",IF($B$13="CPI",INDEX('Carbon Prices'!BF$25:BF$27,(MATCH($B$10,'Carbon Prices'!$A$25:$A$27,0))),INDEX('Carbon Prices'!BF$30:BF$32,(MATCH($B$10,'Carbon Prices'!$A$30:$A$32,0)))),IF($B$13="CPI",INDEX('Carbon Prices'!BF$15:BF$17,(MATCH($B$10,'Carbon Prices'!$A$15:$A$17,0))),INDEX('Carbon Prices'!BF$20:BF$22,(MATCH($B$10,'Carbon Prices'!$A$20:$A$22,0)))))</f>
        <v>0</v>
      </c>
      <c r="BH18" s="37">
        <f>SUMIF('Emissions Forecast'!$C$26:$C$29,"=Yes",'Emissions Forecast'!BI26:BI29)*IF($B$7="Real",IF($B$13="CPI",INDEX('Carbon Prices'!BG$25:BG$27,(MATCH($B$10,'Carbon Prices'!$A$25:$A$27,0))),INDEX('Carbon Prices'!BG$30:BG$32,(MATCH($B$10,'Carbon Prices'!$A$30:$A$32,0)))),IF($B$13="CPI",INDEX('Carbon Prices'!BG$15:BG$17,(MATCH($B$10,'Carbon Prices'!$A$15:$A$17,0))),INDEX('Carbon Prices'!BG$20:BG$22,(MATCH($B$10,'Carbon Prices'!$A$20:$A$22,0)))))</f>
        <v>0</v>
      </c>
      <c r="BI18" s="37">
        <f>SUMIF('Emissions Forecast'!$C$26:$C$29,"=Yes",'Emissions Forecast'!BJ26:BJ29)*IF($B$7="Real",IF($B$13="CPI",INDEX('Carbon Prices'!BH$25:BH$27,(MATCH($B$10,'Carbon Prices'!$A$25:$A$27,0))),INDEX('Carbon Prices'!BH$30:BH$32,(MATCH($B$10,'Carbon Prices'!$A$30:$A$32,0)))),IF($B$13="CPI",INDEX('Carbon Prices'!BH$15:BH$17,(MATCH($B$10,'Carbon Prices'!$A$15:$A$17,0))),INDEX('Carbon Prices'!BH$20:BH$22,(MATCH($B$10,'Carbon Prices'!$A$20:$A$22,0)))))</f>
        <v>0</v>
      </c>
      <c r="BJ18" s="37">
        <f>SUMIF('Emissions Forecast'!$C$26:$C$29,"=Yes",'Emissions Forecast'!BK26:BK29)*IF($B$7="Real",IF($B$13="CPI",INDEX('Carbon Prices'!BI$25:BI$27,(MATCH($B$10,'Carbon Prices'!$A$25:$A$27,0))),INDEX('Carbon Prices'!BI$30:BI$32,(MATCH($B$10,'Carbon Prices'!$A$30:$A$32,0)))),IF($B$13="CPI",INDEX('Carbon Prices'!BI$15:BI$17,(MATCH($B$10,'Carbon Prices'!$A$15:$A$17,0))),INDEX('Carbon Prices'!BI$20:BI$22,(MATCH($B$10,'Carbon Prices'!$A$20:$A$22,0)))))</f>
        <v>0</v>
      </c>
      <c r="BK18" s="37">
        <f>SUMIF('Emissions Forecast'!$C$26:$C$29,"=Yes",'Emissions Forecast'!BL26:BL29)*IF($B$7="Real",IF($B$13="CPI",INDEX('Carbon Prices'!BJ$25:BJ$27,(MATCH($B$10,'Carbon Prices'!$A$25:$A$27,0))),INDEX('Carbon Prices'!BJ$30:BJ$32,(MATCH($B$10,'Carbon Prices'!$A$30:$A$32,0)))),IF($B$13="CPI",INDEX('Carbon Prices'!BJ$15:BJ$17,(MATCH($B$10,'Carbon Prices'!$A$15:$A$17,0))),INDEX('Carbon Prices'!BJ$20:BJ$22,(MATCH($B$10,'Carbon Prices'!$A$20:$A$22,0)))))</f>
        <v>0</v>
      </c>
      <c r="BL18" s="37">
        <f>SUMIF('Emissions Forecast'!$C$26:$C$29,"=Yes",'Emissions Forecast'!BM26:BM29)*IF($B$7="Real",IF($B$13="CPI",INDEX('Carbon Prices'!BK$25:BK$27,(MATCH($B$10,'Carbon Prices'!$A$25:$A$27,0))),INDEX('Carbon Prices'!BK$30:BK$32,(MATCH($B$10,'Carbon Prices'!$A$30:$A$32,0)))),IF($B$13="CPI",INDEX('Carbon Prices'!BK$15:BK$17,(MATCH($B$10,'Carbon Prices'!$A$15:$A$17,0))),INDEX('Carbon Prices'!BK$20:BK$22,(MATCH($B$10,'Carbon Prices'!$A$20:$A$22,0)))))</f>
        <v>0</v>
      </c>
      <c r="BM18" s="37">
        <f>SUMIF('Emissions Forecast'!$C$26:$C$29,"=Yes",'Emissions Forecast'!BN26:BN29)*IF($B$7="Real",IF($B$13="CPI",INDEX('Carbon Prices'!BL$25:BL$27,(MATCH($B$10,'Carbon Prices'!$A$25:$A$27,0))),INDEX('Carbon Prices'!BL$30:BL$32,(MATCH($B$10,'Carbon Prices'!$A$30:$A$32,0)))),IF($B$13="CPI",INDEX('Carbon Prices'!BL$15:BL$17,(MATCH($B$10,'Carbon Prices'!$A$15:$A$17,0))),INDEX('Carbon Prices'!BL$20:BL$22,(MATCH($B$10,'Carbon Prices'!$A$20:$A$22,0)))))</f>
        <v>0</v>
      </c>
      <c r="BN18" s="37">
        <f>SUMIF('Emissions Forecast'!$C$26:$C$29,"=Yes",'Emissions Forecast'!BO26:BO29)*IF($B$7="Real",IF($B$13="CPI",INDEX('Carbon Prices'!BM$25:BM$27,(MATCH($B$10,'Carbon Prices'!$A$25:$A$27,0))),INDEX('Carbon Prices'!BM$30:BM$32,(MATCH($B$10,'Carbon Prices'!$A$30:$A$32,0)))),IF($B$13="CPI",INDEX('Carbon Prices'!BM$15:BM$17,(MATCH($B$10,'Carbon Prices'!$A$15:$A$17,0))),INDEX('Carbon Prices'!BM$20:BM$22,(MATCH($B$10,'Carbon Prices'!$A$20:$A$22,0)))))</f>
        <v>0</v>
      </c>
      <c r="BO18" s="37">
        <f>SUMIF('Emissions Forecast'!$C$26:$C$29,"=Yes",'Emissions Forecast'!BP26:BP29)*IF($B$7="Real",IF($B$13="CPI",INDEX('Carbon Prices'!BN$25:BN$27,(MATCH($B$10,'Carbon Prices'!$A$25:$A$27,0))),INDEX('Carbon Prices'!BN$30:BN$32,(MATCH($B$10,'Carbon Prices'!$A$30:$A$32,0)))),IF($B$13="CPI",INDEX('Carbon Prices'!BN$15:BN$17,(MATCH($B$10,'Carbon Prices'!$A$15:$A$17,0))),INDEX('Carbon Prices'!BN$20:BN$22,(MATCH($B$10,'Carbon Prices'!$A$20:$A$22,0)))))</f>
        <v>0</v>
      </c>
      <c r="BP18" s="37">
        <f>SUMIF('Emissions Forecast'!$C$26:$C$29,"=Yes",'Emissions Forecast'!BQ26:BQ29)*IF($B$7="Real",IF($B$13="CPI",INDEX('Carbon Prices'!BO$25:BO$27,(MATCH($B$10,'Carbon Prices'!$A$25:$A$27,0))),INDEX('Carbon Prices'!BO$30:BO$32,(MATCH($B$10,'Carbon Prices'!$A$30:$A$32,0)))),IF($B$13="CPI",INDEX('Carbon Prices'!BO$15:BO$17,(MATCH($B$10,'Carbon Prices'!$A$15:$A$17,0))),INDEX('Carbon Prices'!BO$20:BO$22,(MATCH($B$10,'Carbon Prices'!$A$20:$A$22,0)))))</f>
        <v>0</v>
      </c>
      <c r="BQ18" s="37">
        <f>SUMIF('Emissions Forecast'!$C$26:$C$29,"=Yes",'Emissions Forecast'!BR26:BR29)*IF($B$7="Real",IF($B$13="CPI",INDEX('Carbon Prices'!BP$25:BP$27,(MATCH($B$10,'Carbon Prices'!$A$25:$A$27,0))),INDEX('Carbon Prices'!BP$30:BP$32,(MATCH($B$10,'Carbon Prices'!$A$30:$A$32,0)))),IF($B$13="CPI",INDEX('Carbon Prices'!BP$15:BP$17,(MATCH($B$10,'Carbon Prices'!$A$15:$A$17,0))),INDEX('Carbon Prices'!BP$20:BP$22,(MATCH($B$10,'Carbon Prices'!$A$20:$A$22,0)))))</f>
        <v>0</v>
      </c>
      <c r="BR18" s="37">
        <f>SUMIF('Emissions Forecast'!$C$26:$C$29,"=Yes",'Emissions Forecast'!BS26:BS29)*IF($B$7="Real",IF($B$13="CPI",INDEX('Carbon Prices'!BQ$25:BQ$27,(MATCH($B$10,'Carbon Prices'!$A$25:$A$27,0))),INDEX('Carbon Prices'!BQ$30:BQ$32,(MATCH($B$10,'Carbon Prices'!$A$30:$A$32,0)))),IF($B$13="CPI",INDEX('Carbon Prices'!BQ$15:BQ$17,(MATCH($B$10,'Carbon Prices'!$A$15:$A$17,0))),INDEX('Carbon Prices'!BQ$20:BQ$22,(MATCH($B$10,'Carbon Prices'!$A$20:$A$22,0)))))</f>
        <v>0</v>
      </c>
      <c r="BS18" s="37">
        <f>SUMIF('Emissions Forecast'!$C$26:$C$29,"=Yes",'Emissions Forecast'!BT26:BT29)*IF($B$7="Real",IF($B$13="CPI",INDEX('Carbon Prices'!BR$25:BR$27,(MATCH($B$10,'Carbon Prices'!$A$25:$A$27,0))),INDEX('Carbon Prices'!BR$30:BR$32,(MATCH($B$10,'Carbon Prices'!$A$30:$A$32,0)))),IF($B$13="CPI",INDEX('Carbon Prices'!BR$15:BR$17,(MATCH($B$10,'Carbon Prices'!$A$15:$A$17,0))),INDEX('Carbon Prices'!BR$20:BR$22,(MATCH($B$10,'Carbon Prices'!$A$20:$A$22,0)))))</f>
        <v>0</v>
      </c>
      <c r="BT18" s="37">
        <f>SUMIF('Emissions Forecast'!$C$26:$C$29,"=Yes",'Emissions Forecast'!BU26:BU29)*IF($B$7="Real",IF($B$13="CPI",INDEX('Carbon Prices'!BS$25:BS$27,(MATCH($B$10,'Carbon Prices'!$A$25:$A$27,0))),INDEX('Carbon Prices'!BS$30:BS$32,(MATCH($B$10,'Carbon Prices'!$A$30:$A$32,0)))),IF($B$13="CPI",INDEX('Carbon Prices'!BS$15:BS$17,(MATCH($B$10,'Carbon Prices'!$A$15:$A$17,0))),INDEX('Carbon Prices'!BS$20:BS$22,(MATCH($B$10,'Carbon Prices'!$A$20:$A$22,0)))))</f>
        <v>0</v>
      </c>
      <c r="BU18" s="37">
        <f>SUMIF('Emissions Forecast'!$C$26:$C$29,"=Yes",'Emissions Forecast'!BV26:BV29)*IF($B$7="Real",IF($B$13="CPI",INDEX('Carbon Prices'!BT$25:BT$27,(MATCH($B$10,'Carbon Prices'!$A$25:$A$27,0))),INDEX('Carbon Prices'!BT$30:BT$32,(MATCH($B$10,'Carbon Prices'!$A$30:$A$32,0)))),IF($B$13="CPI",INDEX('Carbon Prices'!BT$15:BT$17,(MATCH($B$10,'Carbon Prices'!$A$15:$A$17,0))),INDEX('Carbon Prices'!BT$20:BT$22,(MATCH($B$10,'Carbon Prices'!$A$20:$A$22,0)))))</f>
        <v>0</v>
      </c>
      <c r="BV18" s="37">
        <f>SUMIF('Emissions Forecast'!$C$26:$C$29,"=Yes",'Emissions Forecast'!BW26:BW29)*IF($B$7="Real",IF($B$13="CPI",INDEX('Carbon Prices'!BU$25:BU$27,(MATCH($B$10,'Carbon Prices'!$A$25:$A$27,0))),INDEX('Carbon Prices'!BU$30:BU$32,(MATCH($B$10,'Carbon Prices'!$A$30:$A$32,0)))),IF($B$13="CPI",INDEX('Carbon Prices'!BU$15:BU$17,(MATCH($B$10,'Carbon Prices'!$A$15:$A$17,0))),INDEX('Carbon Prices'!BU$20:BU$22,(MATCH($B$10,'Carbon Prices'!$A$20:$A$22,0)))))</f>
        <v>0</v>
      </c>
      <c r="BW18" s="37">
        <f>SUMIF('Emissions Forecast'!$C$26:$C$29,"=Yes",'Emissions Forecast'!BX26:BX29)*IF($B$7="Real",IF($B$13="CPI",INDEX('Carbon Prices'!BV$25:BV$27,(MATCH($B$10,'Carbon Prices'!$A$25:$A$27,0))),INDEX('Carbon Prices'!BV$30:BV$32,(MATCH($B$10,'Carbon Prices'!$A$30:$A$32,0)))),IF($B$13="CPI",INDEX('Carbon Prices'!BV$15:BV$17,(MATCH($B$10,'Carbon Prices'!$A$15:$A$17,0))),INDEX('Carbon Prices'!BV$20:BV$22,(MATCH($B$10,'Carbon Prices'!$A$20:$A$22,0)))))</f>
        <v>0</v>
      </c>
      <c r="BX18" s="37">
        <f>SUMIF('Emissions Forecast'!$C$26:$C$29,"=Yes",'Emissions Forecast'!BY26:BY29)*IF($B$7="Real",IF($B$13="CPI",INDEX('Carbon Prices'!BW$25:BW$27,(MATCH($B$10,'Carbon Prices'!$A$25:$A$27,0))),INDEX('Carbon Prices'!BW$30:BW$32,(MATCH($B$10,'Carbon Prices'!$A$30:$A$32,0)))),IF($B$13="CPI",INDEX('Carbon Prices'!BW$15:BW$17,(MATCH($B$10,'Carbon Prices'!$A$15:$A$17,0))),INDEX('Carbon Prices'!BW$20:BW$22,(MATCH($B$10,'Carbon Prices'!$A$20:$A$22,0)))))</f>
        <v>0</v>
      </c>
      <c r="BY18" s="37">
        <f>SUMIF('Emissions Forecast'!$C$26:$C$29,"=Yes",'Emissions Forecast'!BZ26:BZ29)*IF($B$7="Real",IF($B$13="CPI",INDEX('Carbon Prices'!BX$25:BX$27,(MATCH($B$10,'Carbon Prices'!$A$25:$A$27,0))),INDEX('Carbon Prices'!BX$30:BX$32,(MATCH($B$10,'Carbon Prices'!$A$30:$A$32,0)))),IF($B$13="CPI",INDEX('Carbon Prices'!BX$15:BX$17,(MATCH($B$10,'Carbon Prices'!$A$15:$A$17,0))),INDEX('Carbon Prices'!BX$20:BX$22,(MATCH($B$10,'Carbon Prices'!$A$20:$A$22,0)))))</f>
        <v>0</v>
      </c>
      <c r="BZ18" s="37">
        <f>SUMIF('Emissions Forecast'!$C$26:$C$29,"=Yes",'Emissions Forecast'!CA26:CA29)*IF($B$7="Real",IF($B$13="CPI",INDEX('Carbon Prices'!BY$25:BY$27,(MATCH($B$10,'Carbon Prices'!$A$25:$A$27,0))),INDEX('Carbon Prices'!BY$30:BY$32,(MATCH($B$10,'Carbon Prices'!$A$30:$A$32,0)))),IF($B$13="CPI",INDEX('Carbon Prices'!BY$15:BY$17,(MATCH($B$10,'Carbon Prices'!$A$15:$A$17,0))),INDEX('Carbon Prices'!BY$20:BY$22,(MATCH($B$10,'Carbon Prices'!$A$20:$A$22,0)))))</f>
        <v>0</v>
      </c>
      <c r="CA18" s="37">
        <f>SUMIF('Emissions Forecast'!$C$26:$C$29,"=Yes",'Emissions Forecast'!CB26:CB29)*IF($B$7="Real",IF($B$13="CPI",INDEX('Carbon Prices'!BZ$25:BZ$27,(MATCH($B$10,'Carbon Prices'!$A$25:$A$27,0))),INDEX('Carbon Prices'!BZ$30:BZ$32,(MATCH($B$10,'Carbon Prices'!$A$30:$A$32,0)))),IF($B$13="CPI",INDEX('Carbon Prices'!BZ$15:BZ$17,(MATCH($B$10,'Carbon Prices'!$A$15:$A$17,0))),INDEX('Carbon Prices'!BZ$20:BZ$22,(MATCH($B$10,'Carbon Prices'!$A$20:$A$22,0)))))</f>
        <v>0</v>
      </c>
      <c r="CB18" s="37">
        <f>SUMIF('Emissions Forecast'!$C$26:$C$29,"=Yes",'Emissions Forecast'!CC26:CC29)*IF($B$7="Real",IF($B$13="CPI",INDEX('Carbon Prices'!CA$25:CA$27,(MATCH($B$10,'Carbon Prices'!$A$25:$A$27,0))),INDEX('Carbon Prices'!CA$30:CA$32,(MATCH($B$10,'Carbon Prices'!$A$30:$A$32,0)))),IF($B$13="CPI",INDEX('Carbon Prices'!CA$15:CA$17,(MATCH($B$10,'Carbon Prices'!$A$15:$A$17,0))),INDEX('Carbon Prices'!CA$20:CA$22,(MATCH($B$10,'Carbon Prices'!$A$20:$A$22,0)))))</f>
        <v>0</v>
      </c>
      <c r="CC18" s="37">
        <f>SUMIF('Emissions Forecast'!$C$26:$C$29,"=Yes",'Emissions Forecast'!CD26:CD29)*IF($B$7="Real",IF($B$13="CPI",INDEX('Carbon Prices'!CB$25:CB$27,(MATCH($B$10,'Carbon Prices'!$A$25:$A$27,0))),INDEX('Carbon Prices'!CB$30:CB$32,(MATCH($B$10,'Carbon Prices'!$A$30:$A$32,0)))),IF($B$13="CPI",INDEX('Carbon Prices'!CB$15:CB$17,(MATCH($B$10,'Carbon Prices'!$A$15:$A$17,0))),INDEX('Carbon Prices'!CB$20:CB$22,(MATCH($B$10,'Carbon Prices'!$A$20:$A$22,0)))))</f>
        <v>0</v>
      </c>
      <c r="CD18" s="37">
        <f>SUMIF('Emissions Forecast'!$C$26:$C$29,"=Yes",'Emissions Forecast'!CE26:CE29)*IF($B$7="Real",IF($B$13="CPI",INDEX('Carbon Prices'!CC$25:CC$27,(MATCH($B$10,'Carbon Prices'!$A$25:$A$27,0))),INDEX('Carbon Prices'!CC$30:CC$32,(MATCH($B$10,'Carbon Prices'!$A$30:$A$32,0)))),IF($B$13="CPI",INDEX('Carbon Prices'!CC$15:CC$17,(MATCH($B$10,'Carbon Prices'!$A$15:$A$17,0))),INDEX('Carbon Prices'!CC$20:CC$22,(MATCH($B$10,'Carbon Prices'!$A$20:$A$22,0)))))</f>
        <v>0</v>
      </c>
      <c r="CE18" s="37">
        <f>SUMIF('Emissions Forecast'!$C$26:$C$29,"=Yes",'Emissions Forecast'!CF26:CF29)*IF($B$7="Real",IF($B$13="CPI",INDEX('Carbon Prices'!CD$25:CD$27,(MATCH($B$10,'Carbon Prices'!$A$25:$A$27,0))),INDEX('Carbon Prices'!CD$30:CD$32,(MATCH($B$10,'Carbon Prices'!$A$30:$A$32,0)))),IF($B$13="CPI",INDEX('Carbon Prices'!CD$15:CD$17,(MATCH($B$10,'Carbon Prices'!$A$15:$A$17,0))),INDEX('Carbon Prices'!CD$20:CD$22,(MATCH($B$10,'Carbon Prices'!$A$20:$A$22,0)))))</f>
        <v>0</v>
      </c>
    </row>
    <row r="19" spans="1:83" ht="15.75" customHeight="1" x14ac:dyDescent="0.35">
      <c r="A19" s="42" t="s">
        <v>46</v>
      </c>
      <c r="B19" s="84">
        <f>SUM(B16:B18)</f>
        <v>5742488.5076949904</v>
      </c>
      <c r="C19" s="43">
        <f t="shared" ref="C19:AG19" si="51">SUM(C16:C18)</f>
        <v>0</v>
      </c>
      <c r="D19" s="43">
        <f t="shared" si="51"/>
        <v>0</v>
      </c>
      <c r="E19" s="43">
        <f t="shared" si="51"/>
        <v>1863110.6704012915</v>
      </c>
      <c r="F19" s="43">
        <f t="shared" si="51"/>
        <v>1850938.4487898494</v>
      </c>
      <c r="G19" s="43">
        <f t="shared" si="51"/>
        <v>1818489.7719221138</v>
      </c>
      <c r="H19" s="43">
        <f t="shared" si="51"/>
        <v>57597.498812315971</v>
      </c>
      <c r="I19" s="43">
        <f t="shared" si="51"/>
        <v>45950.160795863703</v>
      </c>
      <c r="J19" s="43">
        <f t="shared" si="51"/>
        <v>45331.754473641202</v>
      </c>
      <c r="K19" s="43">
        <f t="shared" si="51"/>
        <v>55357.353113232712</v>
      </c>
      <c r="L19" s="43">
        <f t="shared" si="51"/>
        <v>44090.605836331342</v>
      </c>
      <c r="M19" s="43">
        <f t="shared" si="51"/>
        <v>43468.99914850769</v>
      </c>
      <c r="N19" s="43">
        <f t="shared" si="51"/>
        <v>53235.967105379699</v>
      </c>
      <c r="O19" s="43">
        <f t="shared" si="51"/>
        <v>42372.950214698103</v>
      </c>
      <c r="P19" s="43">
        <f t="shared" si="51"/>
        <v>41748.714319026927</v>
      </c>
      <c r="Q19" s="43">
        <f t="shared" si="51"/>
        <v>237762.00267261176</v>
      </c>
      <c r="R19" s="43">
        <f t="shared" si="51"/>
        <v>40639.810920913565</v>
      </c>
      <c r="S19" s="43">
        <f t="shared" si="51"/>
        <v>49707.484950122278</v>
      </c>
      <c r="T19" s="43">
        <f t="shared" si="51"/>
        <v>39652.31798188309</v>
      </c>
      <c r="U19" s="43">
        <f t="shared" si="51"/>
        <v>39028.844541237006</v>
      </c>
      <c r="V19" s="43">
        <f t="shared" si="51"/>
        <v>0</v>
      </c>
      <c r="W19" s="43">
        <f t="shared" si="51"/>
        <v>144862.55950156739</v>
      </c>
      <c r="X19" s="43">
        <f t="shared" si="51"/>
        <v>146512.62132779541</v>
      </c>
      <c r="Y19" s="43">
        <f t="shared" si="51"/>
        <v>3525.2270240785451</v>
      </c>
      <c r="Z19" s="43">
        <f t="shared" si="51"/>
        <v>0</v>
      </c>
      <c r="AA19" s="43">
        <f t="shared" si="51"/>
        <v>0</v>
      </c>
      <c r="AB19" s="43">
        <f t="shared" si="51"/>
        <v>0</v>
      </c>
      <c r="AC19" s="43">
        <f t="shared" si="51"/>
        <v>0</v>
      </c>
      <c r="AD19" s="43">
        <f t="shared" si="51"/>
        <v>0</v>
      </c>
      <c r="AE19" s="43">
        <f t="shared" si="51"/>
        <v>0</v>
      </c>
      <c r="AF19" s="43">
        <f t="shared" si="51"/>
        <v>0</v>
      </c>
      <c r="AG19" s="43">
        <f t="shared" si="51"/>
        <v>0</v>
      </c>
      <c r="AH19" s="43">
        <f t="shared" ref="AH19:BP19" si="52">SUM(AH16:AH18)</f>
        <v>0</v>
      </c>
      <c r="AI19" s="43">
        <f t="shared" si="52"/>
        <v>0</v>
      </c>
      <c r="AJ19" s="43">
        <f t="shared" si="52"/>
        <v>0</v>
      </c>
      <c r="AK19" s="43">
        <f t="shared" si="52"/>
        <v>0</v>
      </c>
      <c r="AL19" s="43">
        <f t="shared" si="52"/>
        <v>0</v>
      </c>
      <c r="AM19" s="43">
        <f t="shared" si="52"/>
        <v>0</v>
      </c>
      <c r="AN19" s="43">
        <f t="shared" si="52"/>
        <v>0</v>
      </c>
      <c r="AO19" s="43">
        <f t="shared" si="52"/>
        <v>0</v>
      </c>
      <c r="AP19" s="43">
        <f t="shared" si="52"/>
        <v>0</v>
      </c>
      <c r="AQ19" s="43">
        <f t="shared" si="52"/>
        <v>0</v>
      </c>
      <c r="AR19" s="43">
        <f t="shared" si="52"/>
        <v>0</v>
      </c>
      <c r="AS19" s="43">
        <f t="shared" si="52"/>
        <v>0</v>
      </c>
      <c r="AT19" s="43">
        <f t="shared" si="52"/>
        <v>0</v>
      </c>
      <c r="AU19" s="43">
        <f t="shared" si="52"/>
        <v>0</v>
      </c>
      <c r="AV19" s="43">
        <f t="shared" si="52"/>
        <v>0</v>
      </c>
      <c r="AW19" s="43">
        <f t="shared" si="52"/>
        <v>0</v>
      </c>
      <c r="AX19" s="43">
        <f t="shared" si="52"/>
        <v>0</v>
      </c>
      <c r="AY19" s="43">
        <f t="shared" si="52"/>
        <v>0</v>
      </c>
      <c r="AZ19" s="43">
        <f t="shared" si="52"/>
        <v>0</v>
      </c>
      <c r="BA19" s="43">
        <f t="shared" si="52"/>
        <v>0</v>
      </c>
      <c r="BB19" s="43">
        <f t="shared" si="52"/>
        <v>0</v>
      </c>
      <c r="BC19" s="43">
        <f t="shared" si="52"/>
        <v>0</v>
      </c>
      <c r="BD19" s="43">
        <f t="shared" si="52"/>
        <v>0</v>
      </c>
      <c r="BE19" s="43">
        <f t="shared" si="52"/>
        <v>0</v>
      </c>
      <c r="BF19" s="43">
        <f t="shared" si="52"/>
        <v>0</v>
      </c>
      <c r="BG19" s="43">
        <f t="shared" si="52"/>
        <v>0</v>
      </c>
      <c r="BH19" s="43">
        <f t="shared" si="52"/>
        <v>0</v>
      </c>
      <c r="BI19" s="43">
        <f t="shared" si="52"/>
        <v>0</v>
      </c>
      <c r="BJ19" s="43">
        <f t="shared" si="52"/>
        <v>0</v>
      </c>
      <c r="BK19" s="43">
        <f t="shared" si="52"/>
        <v>0</v>
      </c>
      <c r="BL19" s="43">
        <f t="shared" si="52"/>
        <v>0</v>
      </c>
      <c r="BM19" s="43">
        <f t="shared" si="52"/>
        <v>0</v>
      </c>
      <c r="BN19" s="43">
        <f t="shared" si="52"/>
        <v>0</v>
      </c>
      <c r="BO19" s="43">
        <f t="shared" si="52"/>
        <v>0</v>
      </c>
      <c r="BP19" s="43">
        <f t="shared" si="52"/>
        <v>0</v>
      </c>
      <c r="BQ19" s="43">
        <f t="shared" ref="BQ19:CE19" si="53">SUM(BQ16:BQ18)</f>
        <v>0</v>
      </c>
      <c r="BR19" s="43">
        <f t="shared" si="53"/>
        <v>0</v>
      </c>
      <c r="BS19" s="43">
        <f t="shared" si="53"/>
        <v>0</v>
      </c>
      <c r="BT19" s="43">
        <f t="shared" si="53"/>
        <v>0</v>
      </c>
      <c r="BU19" s="43">
        <f t="shared" si="53"/>
        <v>0</v>
      </c>
      <c r="BV19" s="43">
        <f t="shared" si="53"/>
        <v>0</v>
      </c>
      <c r="BW19" s="43">
        <f t="shared" si="53"/>
        <v>0</v>
      </c>
      <c r="BX19" s="43">
        <f t="shared" si="53"/>
        <v>0</v>
      </c>
      <c r="BY19" s="43">
        <f t="shared" si="53"/>
        <v>0</v>
      </c>
      <c r="BZ19" s="43">
        <f t="shared" si="53"/>
        <v>0</v>
      </c>
      <c r="CA19" s="43">
        <f t="shared" si="53"/>
        <v>0</v>
      </c>
      <c r="CB19" s="43">
        <f t="shared" si="53"/>
        <v>0</v>
      </c>
      <c r="CC19" s="43">
        <f t="shared" si="53"/>
        <v>0</v>
      </c>
      <c r="CD19" s="43">
        <f t="shared" si="53"/>
        <v>0</v>
      </c>
      <c r="CE19" s="43">
        <f t="shared" si="53"/>
        <v>0</v>
      </c>
    </row>
    <row r="20" spans="1:83" s="44" customFormat="1" ht="15.75" customHeight="1" x14ac:dyDescent="0.35">
      <c r="A20" s="71"/>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row>
    <row r="21" spans="1:83" s="44" customFormat="1" ht="14.5" x14ac:dyDescent="0.35">
      <c r="A21" s="33" t="s">
        <v>69</v>
      </c>
      <c r="B21" s="33" t="s">
        <v>108</v>
      </c>
      <c r="C21" s="34">
        <v>2020</v>
      </c>
      <c r="D21" s="34">
        <f t="shared" ref="D21:AG21" si="54">C21+1</f>
        <v>2021</v>
      </c>
      <c r="E21" s="34">
        <f t="shared" si="54"/>
        <v>2022</v>
      </c>
      <c r="F21" s="34">
        <f t="shared" si="54"/>
        <v>2023</v>
      </c>
      <c r="G21" s="34">
        <f t="shared" si="54"/>
        <v>2024</v>
      </c>
      <c r="H21" s="34">
        <f t="shared" si="54"/>
        <v>2025</v>
      </c>
      <c r="I21" s="34">
        <f t="shared" si="54"/>
        <v>2026</v>
      </c>
      <c r="J21" s="34">
        <f t="shared" si="54"/>
        <v>2027</v>
      </c>
      <c r="K21" s="34">
        <f t="shared" si="54"/>
        <v>2028</v>
      </c>
      <c r="L21" s="34">
        <f t="shared" si="54"/>
        <v>2029</v>
      </c>
      <c r="M21" s="34">
        <f t="shared" si="54"/>
        <v>2030</v>
      </c>
      <c r="N21" s="34">
        <f t="shared" si="54"/>
        <v>2031</v>
      </c>
      <c r="O21" s="34">
        <f t="shared" si="54"/>
        <v>2032</v>
      </c>
      <c r="P21" s="34">
        <f t="shared" si="54"/>
        <v>2033</v>
      </c>
      <c r="Q21" s="34">
        <f t="shared" si="54"/>
        <v>2034</v>
      </c>
      <c r="R21" s="34">
        <f t="shared" si="54"/>
        <v>2035</v>
      </c>
      <c r="S21" s="34">
        <f t="shared" si="54"/>
        <v>2036</v>
      </c>
      <c r="T21" s="34">
        <f t="shared" si="54"/>
        <v>2037</v>
      </c>
      <c r="U21" s="34">
        <f t="shared" si="54"/>
        <v>2038</v>
      </c>
      <c r="V21" s="34">
        <f t="shared" si="54"/>
        <v>2039</v>
      </c>
      <c r="W21" s="34">
        <f t="shared" si="54"/>
        <v>2040</v>
      </c>
      <c r="X21" s="34">
        <f t="shared" si="54"/>
        <v>2041</v>
      </c>
      <c r="Y21" s="34">
        <f t="shared" si="54"/>
        <v>2042</v>
      </c>
      <c r="Z21" s="34">
        <f t="shared" si="54"/>
        <v>2043</v>
      </c>
      <c r="AA21" s="34">
        <f t="shared" si="54"/>
        <v>2044</v>
      </c>
      <c r="AB21" s="34">
        <f t="shared" si="54"/>
        <v>2045</v>
      </c>
      <c r="AC21" s="34">
        <f t="shared" si="54"/>
        <v>2046</v>
      </c>
      <c r="AD21" s="34">
        <f t="shared" si="54"/>
        <v>2047</v>
      </c>
      <c r="AE21" s="34">
        <f t="shared" si="54"/>
        <v>2048</v>
      </c>
      <c r="AF21" s="34">
        <f t="shared" si="54"/>
        <v>2049</v>
      </c>
      <c r="AG21" s="34">
        <f t="shared" si="54"/>
        <v>2050</v>
      </c>
      <c r="AH21" s="34">
        <f t="shared" ref="AH21" si="55">AG21+1</f>
        <v>2051</v>
      </c>
      <c r="AI21" s="34">
        <f t="shared" ref="AI21" si="56">AH21+1</f>
        <v>2052</v>
      </c>
      <c r="AJ21" s="34">
        <f t="shared" ref="AJ21" si="57">AI21+1</f>
        <v>2053</v>
      </c>
      <c r="AK21" s="34">
        <f t="shared" ref="AK21" si="58">AJ21+1</f>
        <v>2054</v>
      </c>
      <c r="AL21" s="34">
        <f t="shared" ref="AL21" si="59">AK21+1</f>
        <v>2055</v>
      </c>
      <c r="AM21" s="34">
        <f t="shared" ref="AM21" si="60">AL21+1</f>
        <v>2056</v>
      </c>
      <c r="AN21" s="34">
        <f t="shared" ref="AN21" si="61">AM21+1</f>
        <v>2057</v>
      </c>
      <c r="AO21" s="34">
        <f t="shared" ref="AO21" si="62">AN21+1</f>
        <v>2058</v>
      </c>
      <c r="AP21" s="34">
        <f t="shared" ref="AP21" si="63">AO21+1</f>
        <v>2059</v>
      </c>
      <c r="AQ21" s="34">
        <f t="shared" ref="AQ21" si="64">AP21+1</f>
        <v>2060</v>
      </c>
      <c r="AR21" s="34">
        <f t="shared" ref="AR21" si="65">AQ21+1</f>
        <v>2061</v>
      </c>
      <c r="AS21" s="34">
        <f t="shared" ref="AS21" si="66">AR21+1</f>
        <v>2062</v>
      </c>
      <c r="AT21" s="34">
        <f t="shared" ref="AT21" si="67">AS21+1</f>
        <v>2063</v>
      </c>
      <c r="AU21" s="34">
        <f t="shared" ref="AU21" si="68">AT21+1</f>
        <v>2064</v>
      </c>
      <c r="AV21" s="34">
        <f t="shared" ref="AV21" si="69">AU21+1</f>
        <v>2065</v>
      </c>
      <c r="AW21" s="34">
        <f t="shared" ref="AW21" si="70">AV21+1</f>
        <v>2066</v>
      </c>
      <c r="AX21" s="34">
        <f t="shared" ref="AX21" si="71">AW21+1</f>
        <v>2067</v>
      </c>
      <c r="AY21" s="34">
        <f t="shared" ref="AY21" si="72">AX21+1</f>
        <v>2068</v>
      </c>
      <c r="AZ21" s="34">
        <f t="shared" ref="AZ21" si="73">AY21+1</f>
        <v>2069</v>
      </c>
      <c r="BA21" s="34">
        <f t="shared" ref="BA21" si="74">AZ21+1</f>
        <v>2070</v>
      </c>
      <c r="BB21" s="34">
        <f t="shared" ref="BB21" si="75">BA21+1</f>
        <v>2071</v>
      </c>
      <c r="BC21" s="34">
        <f t="shared" ref="BC21" si="76">BB21+1</f>
        <v>2072</v>
      </c>
      <c r="BD21" s="34">
        <f t="shared" ref="BD21" si="77">BC21+1</f>
        <v>2073</v>
      </c>
      <c r="BE21" s="34">
        <f t="shared" ref="BE21" si="78">BD21+1</f>
        <v>2074</v>
      </c>
      <c r="BF21" s="34">
        <f t="shared" ref="BF21" si="79">BE21+1</f>
        <v>2075</v>
      </c>
      <c r="BG21" s="34">
        <f t="shared" ref="BG21" si="80">BF21+1</f>
        <v>2076</v>
      </c>
      <c r="BH21" s="34">
        <f t="shared" ref="BH21" si="81">BG21+1</f>
        <v>2077</v>
      </c>
      <c r="BI21" s="34">
        <f t="shared" ref="BI21" si="82">BH21+1</f>
        <v>2078</v>
      </c>
      <c r="BJ21" s="34">
        <f t="shared" ref="BJ21" si="83">BI21+1</f>
        <v>2079</v>
      </c>
      <c r="BK21" s="34">
        <f t="shared" ref="BK21" si="84">BJ21+1</f>
        <v>2080</v>
      </c>
      <c r="BL21" s="34">
        <f t="shared" ref="BL21" si="85">BK21+1</f>
        <v>2081</v>
      </c>
      <c r="BM21" s="34">
        <f t="shared" ref="BM21" si="86">BL21+1</f>
        <v>2082</v>
      </c>
      <c r="BN21" s="34">
        <f t="shared" ref="BN21" si="87">BM21+1</f>
        <v>2083</v>
      </c>
      <c r="BO21" s="34">
        <f t="shared" ref="BO21" si="88">BN21+1</f>
        <v>2084</v>
      </c>
      <c r="BP21" s="34">
        <f t="shared" ref="BP21" si="89">BO21+1</f>
        <v>2085</v>
      </c>
      <c r="BQ21" s="34">
        <f t="shared" ref="BQ21" si="90">BP21+1</f>
        <v>2086</v>
      </c>
      <c r="BR21" s="34">
        <f t="shared" ref="BR21" si="91">BQ21+1</f>
        <v>2087</v>
      </c>
      <c r="BS21" s="34">
        <f t="shared" ref="BS21" si="92">BR21+1</f>
        <v>2088</v>
      </c>
      <c r="BT21" s="34">
        <f t="shared" ref="BT21" si="93">BS21+1</f>
        <v>2089</v>
      </c>
      <c r="BU21" s="34">
        <f t="shared" ref="BU21" si="94">BT21+1</f>
        <v>2090</v>
      </c>
      <c r="BV21" s="34">
        <f t="shared" ref="BV21" si="95">BU21+1</f>
        <v>2091</v>
      </c>
      <c r="BW21" s="34">
        <f t="shared" ref="BW21" si="96">BV21+1</f>
        <v>2092</v>
      </c>
      <c r="BX21" s="34">
        <f t="shared" ref="BX21" si="97">BW21+1</f>
        <v>2093</v>
      </c>
      <c r="BY21" s="34">
        <f t="shared" ref="BY21" si="98">BX21+1</f>
        <v>2094</v>
      </c>
      <c r="BZ21" s="34">
        <f t="shared" ref="BZ21" si="99">BY21+1</f>
        <v>2095</v>
      </c>
      <c r="CA21" s="34">
        <f t="shared" ref="CA21" si="100">BZ21+1</f>
        <v>2096</v>
      </c>
      <c r="CB21" s="34">
        <f t="shared" ref="CB21" si="101">CA21+1</f>
        <v>2097</v>
      </c>
      <c r="CC21" s="34">
        <f t="shared" ref="CC21" si="102">CB21+1</f>
        <v>2098</v>
      </c>
      <c r="CD21" s="34">
        <f t="shared" ref="CD21" si="103">CC21+1</f>
        <v>2099</v>
      </c>
      <c r="CE21" s="34">
        <f t="shared" ref="CE21" si="104">CD21+1</f>
        <v>2100</v>
      </c>
    </row>
    <row r="22" spans="1:83" s="44" customFormat="1" ht="15.75" customHeight="1" x14ac:dyDescent="0.35">
      <c r="A22" s="44" t="s">
        <v>22</v>
      </c>
      <c r="B22" s="37">
        <f>IF($B$7="Real",SUMPRODUCT('Discount Rates'!B$31:CD$31,C22:CE22),IF($E$13="CPI",SUMPRODUCT('Discount Rates'!B$32:CD$32,C22:CE22),SUMPRODUCT('Discount Rates'!B$33:CD$33,C22:CE22)))</f>
        <v>801845.09865372034</v>
      </c>
      <c r="C22" s="37">
        <f>SUMIF('Emissions Forecast'!$C$33:$C$38,"=Yes",'Emissions Forecast'!D33:D38)*IF($B$7="Real",IF($E$13="CPI",INDEX('Carbon Prices'!B$25:B$27,(MATCH($E$10,'Carbon Prices'!$A$25:$A$27,0))),INDEX('Carbon Prices'!B$30:B$32,(MATCH($E$10,'Carbon Prices'!$A$30:$A$32,0)))),IF($E$13="CPI",INDEX('Carbon Prices'!B$15:B$17,(MATCH($E$10,'Carbon Prices'!$A$15:$A$17,0))),INDEX('Carbon Prices'!B$20:B$22,(MATCH($E$10,'Carbon Prices'!$A$20:$A$22,0)))))</f>
        <v>0</v>
      </c>
      <c r="D22" s="37">
        <f>SUMIF('Emissions Forecast'!$C$33:$C$38,"=Yes",'Emissions Forecast'!E33:E38)*IF($B$7="Real",IF($E$13="CPI",INDEX('Carbon Prices'!C$25:C$27,(MATCH($E$10,'Carbon Prices'!$A$25:$A$27,0))),INDEX('Carbon Prices'!C$30:C$32,(MATCH($E$10,'Carbon Prices'!$A$30:$A$32,0)))),IF($E$13="CPI",INDEX('Carbon Prices'!C$15:C$17,(MATCH($E$10,'Carbon Prices'!$A$15:$A$17,0))),INDEX('Carbon Prices'!C$20:C$22,(MATCH($E$10,'Carbon Prices'!$A$20:$A$22,0)))))</f>
        <v>0</v>
      </c>
      <c r="E22" s="37">
        <f>SUMIF('Emissions Forecast'!$C$33:$C$38,"=Yes",'Emissions Forecast'!F33:F38)*IF($B$7="Real",IF($E$13="CPI",INDEX('Carbon Prices'!D$25:D$27,(MATCH($E$10,'Carbon Prices'!$A$25:$A$27,0))),INDEX('Carbon Prices'!D$30:D$32,(MATCH($E$10,'Carbon Prices'!$A$30:$A$32,0)))),IF($E$13="CPI",INDEX('Carbon Prices'!D$15:D$17,(MATCH($E$10,'Carbon Prices'!$A$15:$A$17,0))),INDEX('Carbon Prices'!D$20:D$22,(MATCH($E$10,'Carbon Prices'!$A$20:$A$22,0)))))</f>
        <v>801845.09865372034</v>
      </c>
      <c r="F22" s="37">
        <f>SUMIF('Emissions Forecast'!$C$33:$C$38,"=Yes",'Emissions Forecast'!G33:G38)*IF($B$7="Real",IF($E$13="CPI",INDEX('Carbon Prices'!E$25:E$27,(MATCH($E$10,'Carbon Prices'!$A$25:$A$27,0))),INDEX('Carbon Prices'!E$30:E$32,(MATCH($E$10,'Carbon Prices'!$A$30:$A$32,0)))),IF($E$13="CPI",INDEX('Carbon Prices'!E$15:E$17,(MATCH($E$10,'Carbon Prices'!$A$15:$A$17,0))),INDEX('Carbon Prices'!E$20:E$22,(MATCH($E$10,'Carbon Prices'!$A$20:$A$22,0)))))</f>
        <v>0</v>
      </c>
      <c r="G22" s="37">
        <f>SUMIF('Emissions Forecast'!$C$33:$C$38,"=Yes",'Emissions Forecast'!H33:H38)*IF($B$7="Real",IF($E$13="CPI",INDEX('Carbon Prices'!F$25:F$27,(MATCH($E$10,'Carbon Prices'!$A$25:$A$27,0))),INDEX('Carbon Prices'!F$30:F$32,(MATCH($E$10,'Carbon Prices'!$A$30:$A$32,0)))),IF($E$13="CPI",INDEX('Carbon Prices'!F$15:F$17,(MATCH($E$10,'Carbon Prices'!$A$15:$A$17,0))),INDEX('Carbon Prices'!F$20:F$22,(MATCH($E$10,'Carbon Prices'!$A$20:$A$22,0)))))</f>
        <v>0</v>
      </c>
      <c r="H22" s="37">
        <f>SUMIF('Emissions Forecast'!$C$33:$C$38,"=Yes",'Emissions Forecast'!I33:I38)*IF($B$7="Real",IF($E$13="CPI",INDEX('Carbon Prices'!G$25:G$27,(MATCH($E$10,'Carbon Prices'!$A$25:$A$27,0))),INDEX('Carbon Prices'!G$30:G$32,(MATCH($E$10,'Carbon Prices'!$A$30:$A$32,0)))),IF($E$13="CPI",INDEX('Carbon Prices'!G$15:G$17,(MATCH($E$10,'Carbon Prices'!$A$15:$A$17,0))),INDEX('Carbon Prices'!G$20:G$22,(MATCH($E$10,'Carbon Prices'!$A$20:$A$22,0)))))</f>
        <v>0</v>
      </c>
      <c r="I22" s="37">
        <f>SUMIF('Emissions Forecast'!$C$33:$C$38,"=Yes",'Emissions Forecast'!J33:J38)*IF($B$7="Real",IF($E$13="CPI",INDEX('Carbon Prices'!H$25:H$27,(MATCH($E$10,'Carbon Prices'!$A$25:$A$27,0))),INDEX('Carbon Prices'!H$30:H$32,(MATCH($E$10,'Carbon Prices'!$A$30:$A$32,0)))),IF($E$13="CPI",INDEX('Carbon Prices'!H$15:H$17,(MATCH($E$10,'Carbon Prices'!$A$15:$A$17,0))),INDEX('Carbon Prices'!H$20:H$22,(MATCH($E$10,'Carbon Prices'!$A$20:$A$22,0)))))</f>
        <v>0</v>
      </c>
      <c r="J22" s="37">
        <f>SUMIF('Emissions Forecast'!$C$33:$C$38,"=Yes",'Emissions Forecast'!K33:K38)*IF($B$7="Real",IF($E$13="CPI",INDEX('Carbon Prices'!I$25:I$27,(MATCH($E$10,'Carbon Prices'!$A$25:$A$27,0))),INDEX('Carbon Prices'!I$30:I$32,(MATCH($E$10,'Carbon Prices'!$A$30:$A$32,0)))),IF($E$13="CPI",INDEX('Carbon Prices'!I$15:I$17,(MATCH($E$10,'Carbon Prices'!$A$15:$A$17,0))),INDEX('Carbon Prices'!I$20:I$22,(MATCH($E$10,'Carbon Prices'!$A$20:$A$22,0)))))</f>
        <v>0</v>
      </c>
      <c r="K22" s="37">
        <f>SUMIF('Emissions Forecast'!$C$33:$C$38,"=Yes",'Emissions Forecast'!L33:L38)*IF($B$7="Real",IF($E$13="CPI",INDEX('Carbon Prices'!J$25:J$27,(MATCH($E$10,'Carbon Prices'!$A$25:$A$27,0))),INDEX('Carbon Prices'!J$30:J$32,(MATCH($E$10,'Carbon Prices'!$A$30:$A$32,0)))),IF($E$13="CPI",INDEX('Carbon Prices'!J$15:J$17,(MATCH($E$10,'Carbon Prices'!$A$15:$A$17,0))),INDEX('Carbon Prices'!J$20:J$22,(MATCH($E$10,'Carbon Prices'!$A$20:$A$22,0)))))</f>
        <v>0</v>
      </c>
      <c r="L22" s="37">
        <f>SUMIF('Emissions Forecast'!$C$33:$C$38,"=Yes",'Emissions Forecast'!M33:M38)*IF($B$7="Real",IF($E$13="CPI",INDEX('Carbon Prices'!K$25:K$27,(MATCH($E$10,'Carbon Prices'!$A$25:$A$27,0))),INDEX('Carbon Prices'!K$30:K$32,(MATCH($E$10,'Carbon Prices'!$A$30:$A$32,0)))),IF($E$13="CPI",INDEX('Carbon Prices'!K$15:K$17,(MATCH($E$10,'Carbon Prices'!$A$15:$A$17,0))),INDEX('Carbon Prices'!K$20:K$22,(MATCH($E$10,'Carbon Prices'!$A$20:$A$22,0)))))</f>
        <v>0</v>
      </c>
      <c r="M22" s="37">
        <f>SUMIF('Emissions Forecast'!$C$33:$C$38,"=Yes",'Emissions Forecast'!N33:N38)*IF($B$7="Real",IF($E$13="CPI",INDEX('Carbon Prices'!L$25:L$27,(MATCH($E$10,'Carbon Prices'!$A$25:$A$27,0))),INDEX('Carbon Prices'!L$30:L$32,(MATCH($E$10,'Carbon Prices'!$A$30:$A$32,0)))),IF($E$13="CPI",INDEX('Carbon Prices'!L$15:L$17,(MATCH($E$10,'Carbon Prices'!$A$15:$A$17,0))),INDEX('Carbon Prices'!L$20:L$22,(MATCH($E$10,'Carbon Prices'!$A$20:$A$22,0)))))</f>
        <v>0</v>
      </c>
      <c r="N22" s="37">
        <f>SUMIF('Emissions Forecast'!$C$33:$C$38,"=Yes",'Emissions Forecast'!O33:O38)*IF($B$7="Real",IF($E$13="CPI",INDEX('Carbon Prices'!M$25:M$27,(MATCH($E$10,'Carbon Prices'!$A$25:$A$27,0))),INDEX('Carbon Prices'!M$30:M$32,(MATCH($E$10,'Carbon Prices'!$A$30:$A$32,0)))),IF($E$13="CPI",INDEX('Carbon Prices'!M$15:M$17,(MATCH($E$10,'Carbon Prices'!$A$15:$A$17,0))),INDEX('Carbon Prices'!M$20:M$22,(MATCH($E$10,'Carbon Prices'!$A$20:$A$22,0)))))</f>
        <v>0</v>
      </c>
      <c r="O22" s="37">
        <f>SUMIF('Emissions Forecast'!$C$33:$C$38,"=Yes",'Emissions Forecast'!P33:P38)*IF($B$7="Real",IF($E$13="CPI",INDEX('Carbon Prices'!N$25:N$27,(MATCH($E$10,'Carbon Prices'!$A$25:$A$27,0))),INDEX('Carbon Prices'!N$30:N$32,(MATCH($E$10,'Carbon Prices'!$A$30:$A$32,0)))),IF($E$13="CPI",INDEX('Carbon Prices'!N$15:N$17,(MATCH($E$10,'Carbon Prices'!$A$15:$A$17,0))),INDEX('Carbon Prices'!N$20:N$22,(MATCH($E$10,'Carbon Prices'!$A$20:$A$22,0)))))</f>
        <v>0</v>
      </c>
      <c r="P22" s="37">
        <f>SUMIF('Emissions Forecast'!$C$33:$C$38,"=Yes",'Emissions Forecast'!Q33:Q38)*IF($B$7="Real",IF($E$13="CPI",INDEX('Carbon Prices'!O$25:O$27,(MATCH($E$10,'Carbon Prices'!$A$25:$A$27,0))),INDEX('Carbon Prices'!O$30:O$32,(MATCH($E$10,'Carbon Prices'!$A$30:$A$32,0)))),IF($E$13="CPI",INDEX('Carbon Prices'!O$15:O$17,(MATCH($E$10,'Carbon Prices'!$A$15:$A$17,0))),INDEX('Carbon Prices'!O$20:O$22,(MATCH($E$10,'Carbon Prices'!$A$20:$A$22,0)))))</f>
        <v>0</v>
      </c>
      <c r="Q22" s="37">
        <f>SUMIF('Emissions Forecast'!$C$33:$C$38,"=Yes",'Emissions Forecast'!R33:R38)*IF($B$7="Real",IF($E$13="CPI",INDEX('Carbon Prices'!P$25:P$27,(MATCH($E$10,'Carbon Prices'!$A$25:$A$27,0))),INDEX('Carbon Prices'!P$30:P$32,(MATCH($E$10,'Carbon Prices'!$A$30:$A$32,0)))),IF($E$13="CPI",INDEX('Carbon Prices'!P$15:P$17,(MATCH($E$10,'Carbon Prices'!$A$15:$A$17,0))),INDEX('Carbon Prices'!P$20:P$22,(MATCH($E$10,'Carbon Prices'!$A$20:$A$22,0)))))</f>
        <v>0</v>
      </c>
      <c r="R22" s="37">
        <f>SUMIF('Emissions Forecast'!$C$33:$C$38,"=Yes",'Emissions Forecast'!S33:S38)*IF($B$7="Real",IF($E$13="CPI",INDEX('Carbon Prices'!Q$25:Q$27,(MATCH($E$10,'Carbon Prices'!$A$25:$A$27,0))),INDEX('Carbon Prices'!Q$30:Q$32,(MATCH($E$10,'Carbon Prices'!$A$30:$A$32,0)))),IF($E$13="CPI",INDEX('Carbon Prices'!Q$15:Q$17,(MATCH($E$10,'Carbon Prices'!$A$15:$A$17,0))),INDEX('Carbon Prices'!Q$20:Q$22,(MATCH($E$10,'Carbon Prices'!$A$20:$A$22,0)))))</f>
        <v>0</v>
      </c>
      <c r="S22" s="37">
        <f>SUMIF('Emissions Forecast'!$C$33:$C$38,"=Yes",'Emissions Forecast'!T33:T38)*IF($B$7="Real",IF($E$13="CPI",INDEX('Carbon Prices'!R$25:R$27,(MATCH($E$10,'Carbon Prices'!$A$25:$A$27,0))),INDEX('Carbon Prices'!R$30:R$32,(MATCH($E$10,'Carbon Prices'!$A$30:$A$32,0)))),IF($E$13="CPI",INDEX('Carbon Prices'!R$15:R$17,(MATCH($E$10,'Carbon Prices'!$A$15:$A$17,0))),INDEX('Carbon Prices'!R$20:R$22,(MATCH($E$10,'Carbon Prices'!$A$20:$A$22,0)))))</f>
        <v>0</v>
      </c>
      <c r="T22" s="37">
        <f>SUMIF('Emissions Forecast'!$C$33:$C$38,"=Yes",'Emissions Forecast'!U33:U38)*IF($B$7="Real",IF($E$13="CPI",INDEX('Carbon Prices'!S$25:S$27,(MATCH($E$10,'Carbon Prices'!$A$25:$A$27,0))),INDEX('Carbon Prices'!S$30:S$32,(MATCH($E$10,'Carbon Prices'!$A$30:$A$32,0)))),IF($E$13="CPI",INDEX('Carbon Prices'!S$15:S$17,(MATCH($E$10,'Carbon Prices'!$A$15:$A$17,0))),INDEX('Carbon Prices'!S$20:S$22,(MATCH($E$10,'Carbon Prices'!$A$20:$A$22,0)))))</f>
        <v>0</v>
      </c>
      <c r="U22" s="37">
        <f>SUMIF('Emissions Forecast'!$C$33:$C$38,"=Yes",'Emissions Forecast'!V33:V38)*IF($B$7="Real",IF($E$13="CPI",INDEX('Carbon Prices'!T$25:T$27,(MATCH($E$10,'Carbon Prices'!$A$25:$A$27,0))),INDEX('Carbon Prices'!T$30:T$32,(MATCH($E$10,'Carbon Prices'!$A$30:$A$32,0)))),IF($E$13="CPI",INDEX('Carbon Prices'!T$15:T$17,(MATCH($E$10,'Carbon Prices'!$A$15:$A$17,0))),INDEX('Carbon Prices'!T$20:T$22,(MATCH($E$10,'Carbon Prices'!$A$20:$A$22,0)))))</f>
        <v>0</v>
      </c>
      <c r="V22" s="37">
        <f>SUMIF('Emissions Forecast'!$C$33:$C$38,"=Yes",'Emissions Forecast'!W33:W38)*IF($B$7="Real",IF($E$13="CPI",INDEX('Carbon Prices'!U$25:U$27,(MATCH($E$10,'Carbon Prices'!$A$25:$A$27,0))),INDEX('Carbon Prices'!U$30:U$32,(MATCH($E$10,'Carbon Prices'!$A$30:$A$32,0)))),IF($E$13="CPI",INDEX('Carbon Prices'!U$15:U$17,(MATCH($E$10,'Carbon Prices'!$A$15:$A$17,0))),INDEX('Carbon Prices'!U$20:U$22,(MATCH($E$10,'Carbon Prices'!$A$20:$A$22,0)))))</f>
        <v>0</v>
      </c>
      <c r="W22" s="37">
        <f>SUMIF('Emissions Forecast'!$C$33:$C$38,"=Yes",'Emissions Forecast'!X33:X38)*IF($B$7="Real",IF($E$13="CPI",INDEX('Carbon Prices'!V$25:V$27,(MATCH($E$10,'Carbon Prices'!$A$25:$A$27,0))),INDEX('Carbon Prices'!V$30:V$32,(MATCH($E$10,'Carbon Prices'!$A$30:$A$32,0)))),IF($E$13="CPI",INDEX('Carbon Prices'!V$15:V$17,(MATCH($E$10,'Carbon Prices'!$A$15:$A$17,0))),INDEX('Carbon Prices'!V$20:V$22,(MATCH($E$10,'Carbon Prices'!$A$20:$A$22,0)))))</f>
        <v>0</v>
      </c>
      <c r="X22" s="37">
        <f>SUMIF('Emissions Forecast'!$C$33:$C$38,"=Yes",'Emissions Forecast'!Y33:Y38)*IF($B$7="Real",IF($E$13="CPI",INDEX('Carbon Prices'!W$25:W$27,(MATCH($E$10,'Carbon Prices'!$A$25:$A$27,0))),INDEX('Carbon Prices'!W$30:W$32,(MATCH($E$10,'Carbon Prices'!$A$30:$A$32,0)))),IF($E$13="CPI",INDEX('Carbon Prices'!W$15:W$17,(MATCH($E$10,'Carbon Prices'!$A$15:$A$17,0))),INDEX('Carbon Prices'!W$20:W$22,(MATCH($E$10,'Carbon Prices'!$A$20:$A$22,0)))))</f>
        <v>0</v>
      </c>
      <c r="Y22" s="37">
        <f>SUMIF('Emissions Forecast'!$C$33:$C$38,"=Yes",'Emissions Forecast'!Z33:Z38)*IF($B$7="Real",IF($E$13="CPI",INDEX('Carbon Prices'!X$25:X$27,(MATCH($E$10,'Carbon Prices'!$A$25:$A$27,0))),INDEX('Carbon Prices'!X$30:X$32,(MATCH($E$10,'Carbon Prices'!$A$30:$A$32,0)))),IF($E$13="CPI",INDEX('Carbon Prices'!X$15:X$17,(MATCH($E$10,'Carbon Prices'!$A$15:$A$17,0))),INDEX('Carbon Prices'!X$20:X$22,(MATCH($E$10,'Carbon Prices'!$A$20:$A$22,0)))))</f>
        <v>0</v>
      </c>
      <c r="Z22" s="37">
        <f>SUMIF('Emissions Forecast'!$C$33:$C$38,"=Yes",'Emissions Forecast'!AA33:AA38)*IF($B$7="Real",IF($E$13="CPI",INDEX('Carbon Prices'!Y$25:Y$27,(MATCH($E$10,'Carbon Prices'!$A$25:$A$27,0))),INDEX('Carbon Prices'!Y$30:Y$32,(MATCH($E$10,'Carbon Prices'!$A$30:$A$32,0)))),IF($E$13="CPI",INDEX('Carbon Prices'!Y$15:Y$17,(MATCH($E$10,'Carbon Prices'!$A$15:$A$17,0))),INDEX('Carbon Prices'!Y$20:Y$22,(MATCH($E$10,'Carbon Prices'!$A$20:$A$22,0)))))</f>
        <v>0</v>
      </c>
      <c r="AA22" s="37">
        <f>SUMIF('Emissions Forecast'!$C$33:$C$38,"=Yes",'Emissions Forecast'!AB33:AB38)*IF($B$7="Real",IF($E$13="CPI",INDEX('Carbon Prices'!Z$25:Z$27,(MATCH($E$10,'Carbon Prices'!$A$25:$A$27,0))),INDEX('Carbon Prices'!Z$30:Z$32,(MATCH($E$10,'Carbon Prices'!$A$30:$A$32,0)))),IF($E$13="CPI",INDEX('Carbon Prices'!Z$15:Z$17,(MATCH($E$10,'Carbon Prices'!$A$15:$A$17,0))),INDEX('Carbon Prices'!Z$20:Z$22,(MATCH($E$10,'Carbon Prices'!$A$20:$A$22,0)))))</f>
        <v>0</v>
      </c>
      <c r="AB22" s="37">
        <f>SUMIF('Emissions Forecast'!$C$33:$C$38,"=Yes",'Emissions Forecast'!AC33:AC38)*IF($B$7="Real",IF($E$13="CPI",INDEX('Carbon Prices'!AA$25:AA$27,(MATCH($E$10,'Carbon Prices'!$A$25:$A$27,0))),INDEX('Carbon Prices'!AA$30:AA$32,(MATCH($E$10,'Carbon Prices'!$A$30:$A$32,0)))),IF($E$13="CPI",INDEX('Carbon Prices'!AA$15:AA$17,(MATCH($E$10,'Carbon Prices'!$A$15:$A$17,0))),INDEX('Carbon Prices'!AA$20:AA$22,(MATCH($E$10,'Carbon Prices'!$A$20:$A$22,0)))))</f>
        <v>0</v>
      </c>
      <c r="AC22" s="37">
        <f>SUMIF('Emissions Forecast'!$C$33:$C$38,"=Yes",'Emissions Forecast'!AD33:AD38)*IF($B$7="Real",IF($E$13="CPI",INDEX('Carbon Prices'!AB$25:AB$27,(MATCH($E$10,'Carbon Prices'!$A$25:$A$27,0))),INDEX('Carbon Prices'!AB$30:AB$32,(MATCH($E$10,'Carbon Prices'!$A$30:$A$32,0)))),IF($E$13="CPI",INDEX('Carbon Prices'!AB$15:AB$17,(MATCH($E$10,'Carbon Prices'!$A$15:$A$17,0))),INDEX('Carbon Prices'!AB$20:AB$22,(MATCH($E$10,'Carbon Prices'!$A$20:$A$22,0)))))</f>
        <v>0</v>
      </c>
      <c r="AD22" s="37">
        <f>SUMIF('Emissions Forecast'!$C$33:$C$38,"=Yes",'Emissions Forecast'!AE33:AE38)*IF($B$7="Real",IF($E$13="CPI",INDEX('Carbon Prices'!AC$25:AC$27,(MATCH($E$10,'Carbon Prices'!$A$25:$A$27,0))),INDEX('Carbon Prices'!AC$30:AC$32,(MATCH($E$10,'Carbon Prices'!$A$30:$A$32,0)))),IF($E$13="CPI",INDEX('Carbon Prices'!AC$15:AC$17,(MATCH($E$10,'Carbon Prices'!$A$15:$A$17,0))),INDEX('Carbon Prices'!AC$20:AC$22,(MATCH($E$10,'Carbon Prices'!$A$20:$A$22,0)))))</f>
        <v>0</v>
      </c>
      <c r="AE22" s="37">
        <f>SUMIF('Emissions Forecast'!$C$33:$C$38,"=Yes",'Emissions Forecast'!AF33:AF38)*IF($B$7="Real",IF($E$13="CPI",INDEX('Carbon Prices'!AD$25:AD$27,(MATCH($E$10,'Carbon Prices'!$A$25:$A$27,0))),INDEX('Carbon Prices'!AD$30:AD$32,(MATCH($E$10,'Carbon Prices'!$A$30:$A$32,0)))),IF($E$13="CPI",INDEX('Carbon Prices'!AD$15:AD$17,(MATCH($E$10,'Carbon Prices'!$A$15:$A$17,0))),INDEX('Carbon Prices'!AD$20:AD$22,(MATCH($E$10,'Carbon Prices'!$A$20:$A$22,0)))))</f>
        <v>0</v>
      </c>
      <c r="AF22" s="37">
        <f>SUMIF('Emissions Forecast'!$C$33:$C$38,"=Yes",'Emissions Forecast'!AG33:AG38)*IF($B$7="Real",IF($E$13="CPI",INDEX('Carbon Prices'!AE$25:AE$27,(MATCH($E$10,'Carbon Prices'!$A$25:$A$27,0))),INDEX('Carbon Prices'!AE$30:AE$32,(MATCH($E$10,'Carbon Prices'!$A$30:$A$32,0)))),IF($E$13="CPI",INDEX('Carbon Prices'!AE$15:AE$17,(MATCH($E$10,'Carbon Prices'!$A$15:$A$17,0))),INDEX('Carbon Prices'!AE$20:AE$22,(MATCH($E$10,'Carbon Prices'!$A$20:$A$22,0)))))</f>
        <v>0</v>
      </c>
      <c r="AG22" s="37">
        <f>SUMIF('Emissions Forecast'!$C$33:$C$38,"=Yes",'Emissions Forecast'!AH33:AH38)*IF($B$7="Real",IF($E$13="CPI",INDEX('Carbon Prices'!AF$25:AF$27,(MATCH($E$10,'Carbon Prices'!$A$25:$A$27,0))),INDEX('Carbon Prices'!AF$30:AF$32,(MATCH($E$10,'Carbon Prices'!$A$30:$A$32,0)))),IF($E$13="CPI",INDEX('Carbon Prices'!AF$15:AF$17,(MATCH($E$10,'Carbon Prices'!$A$15:$A$17,0))),INDEX('Carbon Prices'!AF$20:AF$22,(MATCH($E$10,'Carbon Prices'!$A$20:$A$22,0)))))</f>
        <v>0</v>
      </c>
      <c r="AH22" s="37">
        <f>SUMIF('Emissions Forecast'!$C$33:$C$38,"=Yes",'Emissions Forecast'!AI33:AI38)*IF($B$7="Real",IF($E$13="CPI",INDEX('Carbon Prices'!AG$25:AG$27,(MATCH($E$10,'Carbon Prices'!$A$25:$A$27,0))),INDEX('Carbon Prices'!AG$30:AG$32,(MATCH($E$10,'Carbon Prices'!$A$30:$A$32,0)))),IF($E$13="CPI",INDEX('Carbon Prices'!AG$15:AG$17,(MATCH($E$10,'Carbon Prices'!$A$15:$A$17,0))),INDEX('Carbon Prices'!AG$20:AG$22,(MATCH($E$10,'Carbon Prices'!$A$20:$A$22,0)))))</f>
        <v>0</v>
      </c>
      <c r="AI22" s="37">
        <f>SUMIF('Emissions Forecast'!$C$33:$C$38,"=Yes",'Emissions Forecast'!AJ33:AJ38)*IF($B$7="Real",IF($E$13="CPI",INDEX('Carbon Prices'!AH$25:AH$27,(MATCH($E$10,'Carbon Prices'!$A$25:$A$27,0))),INDEX('Carbon Prices'!AH$30:AH$32,(MATCH($E$10,'Carbon Prices'!$A$30:$A$32,0)))),IF($E$13="CPI",INDEX('Carbon Prices'!AH$15:AH$17,(MATCH($E$10,'Carbon Prices'!$A$15:$A$17,0))),INDEX('Carbon Prices'!AH$20:AH$22,(MATCH($E$10,'Carbon Prices'!$A$20:$A$22,0)))))</f>
        <v>0</v>
      </c>
      <c r="AJ22" s="37">
        <f>SUMIF('Emissions Forecast'!$C$33:$C$38,"=Yes",'Emissions Forecast'!AK33:AK38)*IF($B$7="Real",IF($E$13="CPI",INDEX('Carbon Prices'!AI$25:AI$27,(MATCH($E$10,'Carbon Prices'!$A$25:$A$27,0))),INDEX('Carbon Prices'!AI$30:AI$32,(MATCH($E$10,'Carbon Prices'!$A$30:$A$32,0)))),IF($E$13="CPI",INDEX('Carbon Prices'!AI$15:AI$17,(MATCH($E$10,'Carbon Prices'!$A$15:$A$17,0))),INDEX('Carbon Prices'!AI$20:AI$22,(MATCH($E$10,'Carbon Prices'!$A$20:$A$22,0)))))</f>
        <v>0</v>
      </c>
      <c r="AK22" s="37">
        <f>SUMIF('Emissions Forecast'!$C$33:$C$38,"=Yes",'Emissions Forecast'!AL33:AL38)*IF($B$7="Real",IF($E$13="CPI",INDEX('Carbon Prices'!AJ$25:AJ$27,(MATCH($E$10,'Carbon Prices'!$A$25:$A$27,0))),INDEX('Carbon Prices'!AJ$30:AJ$32,(MATCH($E$10,'Carbon Prices'!$A$30:$A$32,0)))),IF($E$13="CPI",INDEX('Carbon Prices'!AJ$15:AJ$17,(MATCH($E$10,'Carbon Prices'!$A$15:$A$17,0))),INDEX('Carbon Prices'!AJ$20:AJ$22,(MATCH($E$10,'Carbon Prices'!$A$20:$A$22,0)))))</f>
        <v>0</v>
      </c>
      <c r="AL22" s="37">
        <f>SUMIF('Emissions Forecast'!$C$33:$C$38,"=Yes",'Emissions Forecast'!AM33:AM38)*IF($B$7="Real",IF($E$13="CPI",INDEX('Carbon Prices'!AK$25:AK$27,(MATCH($E$10,'Carbon Prices'!$A$25:$A$27,0))),INDEX('Carbon Prices'!AK$30:AK$32,(MATCH($E$10,'Carbon Prices'!$A$30:$A$32,0)))),IF($E$13="CPI",INDEX('Carbon Prices'!AK$15:AK$17,(MATCH($E$10,'Carbon Prices'!$A$15:$A$17,0))),INDEX('Carbon Prices'!AK$20:AK$22,(MATCH($E$10,'Carbon Prices'!$A$20:$A$22,0)))))</f>
        <v>0</v>
      </c>
      <c r="AM22" s="37">
        <f>SUMIF('Emissions Forecast'!$C$33:$C$38,"=Yes",'Emissions Forecast'!AN33:AN38)*IF($B$7="Real",IF($E$13="CPI",INDEX('Carbon Prices'!AL$25:AL$27,(MATCH($E$10,'Carbon Prices'!$A$25:$A$27,0))),INDEX('Carbon Prices'!AL$30:AL$32,(MATCH($E$10,'Carbon Prices'!$A$30:$A$32,0)))),IF($E$13="CPI",INDEX('Carbon Prices'!AL$15:AL$17,(MATCH($E$10,'Carbon Prices'!$A$15:$A$17,0))),INDEX('Carbon Prices'!AL$20:AL$22,(MATCH($E$10,'Carbon Prices'!$A$20:$A$22,0)))))</f>
        <v>0</v>
      </c>
      <c r="AN22" s="37">
        <f>SUMIF('Emissions Forecast'!$C$33:$C$38,"=Yes",'Emissions Forecast'!AO33:AO38)*IF($B$7="Real",IF($E$13="CPI",INDEX('Carbon Prices'!AM$25:AM$27,(MATCH($E$10,'Carbon Prices'!$A$25:$A$27,0))),INDEX('Carbon Prices'!AM$30:AM$32,(MATCH($E$10,'Carbon Prices'!$A$30:$A$32,0)))),IF($E$13="CPI",INDEX('Carbon Prices'!AM$15:AM$17,(MATCH($E$10,'Carbon Prices'!$A$15:$A$17,0))),INDEX('Carbon Prices'!AM$20:AM$22,(MATCH($E$10,'Carbon Prices'!$A$20:$A$22,0)))))</f>
        <v>0</v>
      </c>
      <c r="AO22" s="37">
        <f>SUMIF('Emissions Forecast'!$C$33:$C$38,"=Yes",'Emissions Forecast'!AP33:AP38)*IF($B$7="Real",IF($E$13="CPI",INDEX('Carbon Prices'!AN$25:AN$27,(MATCH($E$10,'Carbon Prices'!$A$25:$A$27,0))),INDEX('Carbon Prices'!AN$30:AN$32,(MATCH($E$10,'Carbon Prices'!$A$30:$A$32,0)))),IF($E$13="CPI",INDEX('Carbon Prices'!AN$15:AN$17,(MATCH($E$10,'Carbon Prices'!$A$15:$A$17,0))),INDEX('Carbon Prices'!AN$20:AN$22,(MATCH($E$10,'Carbon Prices'!$A$20:$A$22,0)))))</f>
        <v>0</v>
      </c>
      <c r="AP22" s="37">
        <f>SUMIF('Emissions Forecast'!$C$33:$C$38,"=Yes",'Emissions Forecast'!AQ33:AQ38)*IF($B$7="Real",IF($E$13="CPI",INDEX('Carbon Prices'!AO$25:AO$27,(MATCH($E$10,'Carbon Prices'!$A$25:$A$27,0))),INDEX('Carbon Prices'!AO$30:AO$32,(MATCH($E$10,'Carbon Prices'!$A$30:$A$32,0)))),IF($E$13="CPI",INDEX('Carbon Prices'!AO$15:AO$17,(MATCH($E$10,'Carbon Prices'!$A$15:$A$17,0))),INDEX('Carbon Prices'!AO$20:AO$22,(MATCH($E$10,'Carbon Prices'!$A$20:$A$22,0)))))</f>
        <v>0</v>
      </c>
      <c r="AQ22" s="37">
        <f>SUMIF('Emissions Forecast'!$C$33:$C$38,"=Yes",'Emissions Forecast'!AR33:AR38)*IF($B$7="Real",IF($E$13="CPI",INDEX('Carbon Prices'!AP$25:AP$27,(MATCH($E$10,'Carbon Prices'!$A$25:$A$27,0))),INDEX('Carbon Prices'!AP$30:AP$32,(MATCH($E$10,'Carbon Prices'!$A$30:$A$32,0)))),IF($E$13="CPI",INDEX('Carbon Prices'!AP$15:AP$17,(MATCH($E$10,'Carbon Prices'!$A$15:$A$17,0))),INDEX('Carbon Prices'!AP$20:AP$22,(MATCH($E$10,'Carbon Prices'!$A$20:$A$22,0)))))</f>
        <v>0</v>
      </c>
      <c r="AR22" s="37">
        <f>SUMIF('Emissions Forecast'!$C$33:$C$38,"=Yes",'Emissions Forecast'!AS33:AS38)*IF($B$7="Real",IF($E$13="CPI",INDEX('Carbon Prices'!AQ$25:AQ$27,(MATCH($E$10,'Carbon Prices'!$A$25:$A$27,0))),INDEX('Carbon Prices'!AQ$30:AQ$32,(MATCH($E$10,'Carbon Prices'!$A$30:$A$32,0)))),IF($E$13="CPI",INDEX('Carbon Prices'!AQ$15:AQ$17,(MATCH($E$10,'Carbon Prices'!$A$15:$A$17,0))),INDEX('Carbon Prices'!AQ$20:AQ$22,(MATCH($E$10,'Carbon Prices'!$A$20:$A$22,0)))))</f>
        <v>0</v>
      </c>
      <c r="AS22" s="37">
        <f>SUMIF('Emissions Forecast'!$C$33:$C$38,"=Yes",'Emissions Forecast'!AT33:AT38)*IF($B$7="Real",IF($E$13="CPI",INDEX('Carbon Prices'!AR$25:AR$27,(MATCH($E$10,'Carbon Prices'!$A$25:$A$27,0))),INDEX('Carbon Prices'!AR$30:AR$32,(MATCH($E$10,'Carbon Prices'!$A$30:$A$32,0)))),IF($E$13="CPI",INDEX('Carbon Prices'!AR$15:AR$17,(MATCH($E$10,'Carbon Prices'!$A$15:$A$17,0))),INDEX('Carbon Prices'!AR$20:AR$22,(MATCH($E$10,'Carbon Prices'!$A$20:$A$22,0)))))</f>
        <v>0</v>
      </c>
      <c r="AT22" s="37">
        <f>SUMIF('Emissions Forecast'!$C$33:$C$38,"=Yes",'Emissions Forecast'!AU33:AU38)*IF($B$7="Real",IF($E$13="CPI",INDEX('Carbon Prices'!AS$25:AS$27,(MATCH($E$10,'Carbon Prices'!$A$25:$A$27,0))),INDEX('Carbon Prices'!AS$30:AS$32,(MATCH($E$10,'Carbon Prices'!$A$30:$A$32,0)))),IF($E$13="CPI",INDEX('Carbon Prices'!AS$15:AS$17,(MATCH($E$10,'Carbon Prices'!$A$15:$A$17,0))),INDEX('Carbon Prices'!AS$20:AS$22,(MATCH($E$10,'Carbon Prices'!$A$20:$A$22,0)))))</f>
        <v>0</v>
      </c>
      <c r="AU22" s="37">
        <f>SUMIF('Emissions Forecast'!$C$33:$C$38,"=Yes",'Emissions Forecast'!AV33:AV38)*IF($B$7="Real",IF($E$13="CPI",INDEX('Carbon Prices'!AT$25:AT$27,(MATCH($E$10,'Carbon Prices'!$A$25:$A$27,0))),INDEX('Carbon Prices'!AT$30:AT$32,(MATCH($E$10,'Carbon Prices'!$A$30:$A$32,0)))),IF($E$13="CPI",INDEX('Carbon Prices'!AT$15:AT$17,(MATCH($E$10,'Carbon Prices'!$A$15:$A$17,0))),INDEX('Carbon Prices'!AT$20:AT$22,(MATCH($E$10,'Carbon Prices'!$A$20:$A$22,0)))))</f>
        <v>0</v>
      </c>
      <c r="AV22" s="37">
        <f>SUMIF('Emissions Forecast'!$C$33:$C$38,"=Yes",'Emissions Forecast'!AW33:AW38)*IF($B$7="Real",IF($E$13="CPI",INDEX('Carbon Prices'!AU$25:AU$27,(MATCH($E$10,'Carbon Prices'!$A$25:$A$27,0))),INDEX('Carbon Prices'!AU$30:AU$32,(MATCH($E$10,'Carbon Prices'!$A$30:$A$32,0)))),IF($E$13="CPI",INDEX('Carbon Prices'!AU$15:AU$17,(MATCH($E$10,'Carbon Prices'!$A$15:$A$17,0))),INDEX('Carbon Prices'!AU$20:AU$22,(MATCH($E$10,'Carbon Prices'!$A$20:$A$22,0)))))</f>
        <v>0</v>
      </c>
      <c r="AW22" s="37">
        <f>SUMIF('Emissions Forecast'!$C$33:$C$38,"=Yes",'Emissions Forecast'!AX33:AX38)*IF($B$7="Real",IF($E$13="CPI",INDEX('Carbon Prices'!AV$25:AV$27,(MATCH($E$10,'Carbon Prices'!$A$25:$A$27,0))),INDEX('Carbon Prices'!AV$30:AV$32,(MATCH($E$10,'Carbon Prices'!$A$30:$A$32,0)))),IF($E$13="CPI",INDEX('Carbon Prices'!AV$15:AV$17,(MATCH($E$10,'Carbon Prices'!$A$15:$A$17,0))),INDEX('Carbon Prices'!AV$20:AV$22,(MATCH($E$10,'Carbon Prices'!$A$20:$A$22,0)))))</f>
        <v>0</v>
      </c>
      <c r="AX22" s="37">
        <f>SUMIF('Emissions Forecast'!$C$33:$C$38,"=Yes",'Emissions Forecast'!AY33:AY38)*IF($B$7="Real",IF($E$13="CPI",INDEX('Carbon Prices'!AW$25:AW$27,(MATCH($E$10,'Carbon Prices'!$A$25:$A$27,0))),INDEX('Carbon Prices'!AW$30:AW$32,(MATCH($E$10,'Carbon Prices'!$A$30:$A$32,0)))),IF($E$13="CPI",INDEX('Carbon Prices'!AW$15:AW$17,(MATCH($E$10,'Carbon Prices'!$A$15:$A$17,0))),INDEX('Carbon Prices'!AW$20:AW$22,(MATCH($E$10,'Carbon Prices'!$A$20:$A$22,0)))))</f>
        <v>0</v>
      </c>
      <c r="AY22" s="37">
        <f>SUMIF('Emissions Forecast'!$C$33:$C$38,"=Yes",'Emissions Forecast'!AZ33:AZ38)*IF($B$7="Real",IF($E$13="CPI",INDEX('Carbon Prices'!AX$25:AX$27,(MATCH($E$10,'Carbon Prices'!$A$25:$A$27,0))),INDEX('Carbon Prices'!AX$30:AX$32,(MATCH($E$10,'Carbon Prices'!$A$30:$A$32,0)))),IF($E$13="CPI",INDEX('Carbon Prices'!AX$15:AX$17,(MATCH($E$10,'Carbon Prices'!$A$15:$A$17,0))),INDEX('Carbon Prices'!AX$20:AX$22,(MATCH($E$10,'Carbon Prices'!$A$20:$A$22,0)))))</f>
        <v>0</v>
      </c>
      <c r="AZ22" s="37">
        <f>SUMIF('Emissions Forecast'!$C$33:$C$38,"=Yes",'Emissions Forecast'!BA33:BA38)*IF($B$7="Real",IF($E$13="CPI",INDEX('Carbon Prices'!AY$25:AY$27,(MATCH($E$10,'Carbon Prices'!$A$25:$A$27,0))),INDEX('Carbon Prices'!AY$30:AY$32,(MATCH($E$10,'Carbon Prices'!$A$30:$A$32,0)))),IF($E$13="CPI",INDEX('Carbon Prices'!AY$15:AY$17,(MATCH($E$10,'Carbon Prices'!$A$15:$A$17,0))),INDEX('Carbon Prices'!AY$20:AY$22,(MATCH($E$10,'Carbon Prices'!$A$20:$A$22,0)))))</f>
        <v>0</v>
      </c>
      <c r="BA22" s="37">
        <f>SUMIF('Emissions Forecast'!$C$33:$C$38,"=Yes",'Emissions Forecast'!BB33:BB38)*IF($B$7="Real",IF($E$13="CPI",INDEX('Carbon Prices'!AZ$25:AZ$27,(MATCH($E$10,'Carbon Prices'!$A$25:$A$27,0))),INDEX('Carbon Prices'!AZ$30:AZ$32,(MATCH($E$10,'Carbon Prices'!$A$30:$A$32,0)))),IF($E$13="CPI",INDEX('Carbon Prices'!AZ$15:AZ$17,(MATCH($E$10,'Carbon Prices'!$A$15:$A$17,0))),INDEX('Carbon Prices'!AZ$20:AZ$22,(MATCH($E$10,'Carbon Prices'!$A$20:$A$22,0)))))</f>
        <v>0</v>
      </c>
      <c r="BB22" s="37">
        <f>SUMIF('Emissions Forecast'!$C$33:$C$38,"=Yes",'Emissions Forecast'!BC33:BC38)*IF($B$7="Real",IF($E$13="CPI",INDEX('Carbon Prices'!BA$25:BA$27,(MATCH($E$10,'Carbon Prices'!$A$25:$A$27,0))),INDEX('Carbon Prices'!BA$30:BA$32,(MATCH($E$10,'Carbon Prices'!$A$30:$A$32,0)))),IF($E$13="CPI",INDEX('Carbon Prices'!BA$15:BA$17,(MATCH($E$10,'Carbon Prices'!$A$15:$A$17,0))),INDEX('Carbon Prices'!BA$20:BA$22,(MATCH($E$10,'Carbon Prices'!$A$20:$A$22,0)))))</f>
        <v>0</v>
      </c>
      <c r="BC22" s="37">
        <f>SUMIF('Emissions Forecast'!$C$33:$C$38,"=Yes",'Emissions Forecast'!BD33:BD38)*IF($B$7="Real",IF($E$13="CPI",INDEX('Carbon Prices'!BB$25:BB$27,(MATCH($E$10,'Carbon Prices'!$A$25:$A$27,0))),INDEX('Carbon Prices'!BB$30:BB$32,(MATCH($E$10,'Carbon Prices'!$A$30:$A$32,0)))),IF($E$13="CPI",INDEX('Carbon Prices'!BB$15:BB$17,(MATCH($E$10,'Carbon Prices'!$A$15:$A$17,0))),INDEX('Carbon Prices'!BB$20:BB$22,(MATCH($E$10,'Carbon Prices'!$A$20:$A$22,0)))))</f>
        <v>0</v>
      </c>
      <c r="BD22" s="37">
        <f>SUMIF('Emissions Forecast'!$C$33:$C$38,"=Yes",'Emissions Forecast'!BE33:BE38)*IF($B$7="Real",IF($E$13="CPI",INDEX('Carbon Prices'!BC$25:BC$27,(MATCH($E$10,'Carbon Prices'!$A$25:$A$27,0))),INDEX('Carbon Prices'!BC$30:BC$32,(MATCH($E$10,'Carbon Prices'!$A$30:$A$32,0)))),IF($E$13="CPI",INDEX('Carbon Prices'!BC$15:BC$17,(MATCH($E$10,'Carbon Prices'!$A$15:$A$17,0))),INDEX('Carbon Prices'!BC$20:BC$22,(MATCH($E$10,'Carbon Prices'!$A$20:$A$22,0)))))</f>
        <v>0</v>
      </c>
      <c r="BE22" s="37">
        <f>SUMIF('Emissions Forecast'!$C$33:$C$38,"=Yes",'Emissions Forecast'!BF33:BF38)*IF($B$7="Real",IF($E$13="CPI",INDEX('Carbon Prices'!BD$25:BD$27,(MATCH($E$10,'Carbon Prices'!$A$25:$A$27,0))),INDEX('Carbon Prices'!BD$30:BD$32,(MATCH($E$10,'Carbon Prices'!$A$30:$A$32,0)))),IF($E$13="CPI",INDEX('Carbon Prices'!BD$15:BD$17,(MATCH($E$10,'Carbon Prices'!$A$15:$A$17,0))),INDEX('Carbon Prices'!BD$20:BD$22,(MATCH($E$10,'Carbon Prices'!$A$20:$A$22,0)))))</f>
        <v>0</v>
      </c>
      <c r="BF22" s="37">
        <f>SUMIF('Emissions Forecast'!$C$33:$C$38,"=Yes",'Emissions Forecast'!BG33:BG38)*IF($B$7="Real",IF($E$13="CPI",INDEX('Carbon Prices'!BE$25:BE$27,(MATCH($E$10,'Carbon Prices'!$A$25:$A$27,0))),INDEX('Carbon Prices'!BE$30:BE$32,(MATCH($E$10,'Carbon Prices'!$A$30:$A$32,0)))),IF($E$13="CPI",INDEX('Carbon Prices'!BE$15:BE$17,(MATCH($E$10,'Carbon Prices'!$A$15:$A$17,0))),INDEX('Carbon Prices'!BE$20:BE$22,(MATCH($E$10,'Carbon Prices'!$A$20:$A$22,0)))))</f>
        <v>0</v>
      </c>
      <c r="BG22" s="37">
        <f>SUMIF('Emissions Forecast'!$C$33:$C$38,"=Yes",'Emissions Forecast'!BH33:BH38)*IF($B$7="Real",IF($E$13="CPI",INDEX('Carbon Prices'!BF$25:BF$27,(MATCH($E$10,'Carbon Prices'!$A$25:$A$27,0))),INDEX('Carbon Prices'!BF$30:BF$32,(MATCH($E$10,'Carbon Prices'!$A$30:$A$32,0)))),IF($E$13="CPI",INDEX('Carbon Prices'!BF$15:BF$17,(MATCH($E$10,'Carbon Prices'!$A$15:$A$17,0))),INDEX('Carbon Prices'!BF$20:BF$22,(MATCH($E$10,'Carbon Prices'!$A$20:$A$22,0)))))</f>
        <v>0</v>
      </c>
      <c r="BH22" s="37">
        <f>SUMIF('Emissions Forecast'!$C$33:$C$38,"=Yes",'Emissions Forecast'!BI33:BI38)*IF($B$7="Real",IF($E$13="CPI",INDEX('Carbon Prices'!BG$25:BG$27,(MATCH($E$10,'Carbon Prices'!$A$25:$A$27,0))),INDEX('Carbon Prices'!BG$30:BG$32,(MATCH($E$10,'Carbon Prices'!$A$30:$A$32,0)))),IF($E$13="CPI",INDEX('Carbon Prices'!BG$15:BG$17,(MATCH($E$10,'Carbon Prices'!$A$15:$A$17,0))),INDEX('Carbon Prices'!BG$20:BG$22,(MATCH($E$10,'Carbon Prices'!$A$20:$A$22,0)))))</f>
        <v>0</v>
      </c>
      <c r="BI22" s="37">
        <f>SUMIF('Emissions Forecast'!$C$33:$C$38,"=Yes",'Emissions Forecast'!BJ33:BJ38)*IF($B$7="Real",IF($E$13="CPI",INDEX('Carbon Prices'!BH$25:BH$27,(MATCH($E$10,'Carbon Prices'!$A$25:$A$27,0))),INDEX('Carbon Prices'!BH$30:BH$32,(MATCH($E$10,'Carbon Prices'!$A$30:$A$32,0)))),IF($E$13="CPI",INDEX('Carbon Prices'!BH$15:BH$17,(MATCH($E$10,'Carbon Prices'!$A$15:$A$17,0))),INDEX('Carbon Prices'!BH$20:BH$22,(MATCH($E$10,'Carbon Prices'!$A$20:$A$22,0)))))</f>
        <v>0</v>
      </c>
      <c r="BJ22" s="37">
        <f>SUMIF('Emissions Forecast'!$C$33:$C$38,"=Yes",'Emissions Forecast'!BK33:BK38)*IF($B$7="Real",IF($E$13="CPI",INDEX('Carbon Prices'!BI$25:BI$27,(MATCH($E$10,'Carbon Prices'!$A$25:$A$27,0))),INDEX('Carbon Prices'!BI$30:BI$32,(MATCH($E$10,'Carbon Prices'!$A$30:$A$32,0)))),IF($E$13="CPI",INDEX('Carbon Prices'!BI$15:BI$17,(MATCH($E$10,'Carbon Prices'!$A$15:$A$17,0))),INDEX('Carbon Prices'!BI$20:BI$22,(MATCH($E$10,'Carbon Prices'!$A$20:$A$22,0)))))</f>
        <v>0</v>
      </c>
      <c r="BK22" s="37">
        <f>SUMIF('Emissions Forecast'!$C$33:$C$38,"=Yes",'Emissions Forecast'!BL33:BL38)*IF($B$7="Real",IF($E$13="CPI",INDEX('Carbon Prices'!BJ$25:BJ$27,(MATCH($E$10,'Carbon Prices'!$A$25:$A$27,0))),INDEX('Carbon Prices'!BJ$30:BJ$32,(MATCH($E$10,'Carbon Prices'!$A$30:$A$32,0)))),IF($E$13="CPI",INDEX('Carbon Prices'!BJ$15:BJ$17,(MATCH($E$10,'Carbon Prices'!$A$15:$A$17,0))),INDEX('Carbon Prices'!BJ$20:BJ$22,(MATCH($E$10,'Carbon Prices'!$A$20:$A$22,0)))))</f>
        <v>0</v>
      </c>
      <c r="BL22" s="37">
        <f>SUMIF('Emissions Forecast'!$C$33:$C$38,"=Yes",'Emissions Forecast'!BM33:BM38)*IF($B$7="Real",IF($E$13="CPI",INDEX('Carbon Prices'!BK$25:BK$27,(MATCH($E$10,'Carbon Prices'!$A$25:$A$27,0))),INDEX('Carbon Prices'!BK$30:BK$32,(MATCH($E$10,'Carbon Prices'!$A$30:$A$32,0)))),IF($E$13="CPI",INDEX('Carbon Prices'!BK$15:BK$17,(MATCH($E$10,'Carbon Prices'!$A$15:$A$17,0))),INDEX('Carbon Prices'!BK$20:BK$22,(MATCH($E$10,'Carbon Prices'!$A$20:$A$22,0)))))</f>
        <v>0</v>
      </c>
      <c r="BM22" s="37">
        <f>SUMIF('Emissions Forecast'!$C$33:$C$38,"=Yes",'Emissions Forecast'!BN33:BN38)*IF($B$7="Real",IF($E$13="CPI",INDEX('Carbon Prices'!BL$25:BL$27,(MATCH($E$10,'Carbon Prices'!$A$25:$A$27,0))),INDEX('Carbon Prices'!BL$30:BL$32,(MATCH($E$10,'Carbon Prices'!$A$30:$A$32,0)))),IF($E$13="CPI",INDEX('Carbon Prices'!BL$15:BL$17,(MATCH($E$10,'Carbon Prices'!$A$15:$A$17,0))),INDEX('Carbon Prices'!BL$20:BL$22,(MATCH($E$10,'Carbon Prices'!$A$20:$A$22,0)))))</f>
        <v>0</v>
      </c>
      <c r="BN22" s="37">
        <f>SUMIF('Emissions Forecast'!$C$33:$C$38,"=Yes",'Emissions Forecast'!BO33:BO38)*IF($B$7="Real",IF($E$13="CPI",INDEX('Carbon Prices'!BM$25:BM$27,(MATCH($E$10,'Carbon Prices'!$A$25:$A$27,0))),INDEX('Carbon Prices'!BM$30:BM$32,(MATCH($E$10,'Carbon Prices'!$A$30:$A$32,0)))),IF($E$13="CPI",INDEX('Carbon Prices'!BM$15:BM$17,(MATCH($E$10,'Carbon Prices'!$A$15:$A$17,0))),INDEX('Carbon Prices'!BM$20:BM$22,(MATCH($E$10,'Carbon Prices'!$A$20:$A$22,0)))))</f>
        <v>0</v>
      </c>
      <c r="BO22" s="37">
        <f>SUMIF('Emissions Forecast'!$C$33:$C$38,"=Yes",'Emissions Forecast'!BP33:BP38)*IF($B$7="Real",IF($E$13="CPI",INDEX('Carbon Prices'!BN$25:BN$27,(MATCH($E$10,'Carbon Prices'!$A$25:$A$27,0))),INDEX('Carbon Prices'!BN$30:BN$32,(MATCH($E$10,'Carbon Prices'!$A$30:$A$32,0)))),IF($E$13="CPI",INDEX('Carbon Prices'!BN$15:BN$17,(MATCH($E$10,'Carbon Prices'!$A$15:$A$17,0))),INDEX('Carbon Prices'!BN$20:BN$22,(MATCH($E$10,'Carbon Prices'!$A$20:$A$22,0)))))</f>
        <v>0</v>
      </c>
      <c r="BP22" s="37">
        <f>SUMIF('Emissions Forecast'!$C$33:$C$38,"=Yes",'Emissions Forecast'!BQ33:BQ38)*IF($B$7="Real",IF($E$13="CPI",INDEX('Carbon Prices'!BO$25:BO$27,(MATCH($E$10,'Carbon Prices'!$A$25:$A$27,0))),INDEX('Carbon Prices'!BO$30:BO$32,(MATCH($E$10,'Carbon Prices'!$A$30:$A$32,0)))),IF($E$13="CPI",INDEX('Carbon Prices'!BO$15:BO$17,(MATCH($E$10,'Carbon Prices'!$A$15:$A$17,0))),INDEX('Carbon Prices'!BO$20:BO$22,(MATCH($E$10,'Carbon Prices'!$A$20:$A$22,0)))))</f>
        <v>0</v>
      </c>
      <c r="BQ22" s="37">
        <f>SUMIF('Emissions Forecast'!$C$33:$C$38,"=Yes",'Emissions Forecast'!BR33:BR38)*IF($B$7="Real",IF($E$13="CPI",INDEX('Carbon Prices'!BP$25:BP$27,(MATCH($E$10,'Carbon Prices'!$A$25:$A$27,0))),INDEX('Carbon Prices'!BP$30:BP$32,(MATCH($E$10,'Carbon Prices'!$A$30:$A$32,0)))),IF($E$13="CPI",INDEX('Carbon Prices'!BP$15:BP$17,(MATCH($E$10,'Carbon Prices'!$A$15:$A$17,0))),INDEX('Carbon Prices'!BP$20:BP$22,(MATCH($E$10,'Carbon Prices'!$A$20:$A$22,0)))))</f>
        <v>0</v>
      </c>
      <c r="BR22" s="37">
        <f>SUMIF('Emissions Forecast'!$C$33:$C$38,"=Yes",'Emissions Forecast'!BS33:BS38)*IF($B$7="Real",IF($E$13="CPI",INDEX('Carbon Prices'!BQ$25:BQ$27,(MATCH($E$10,'Carbon Prices'!$A$25:$A$27,0))),INDEX('Carbon Prices'!BQ$30:BQ$32,(MATCH($E$10,'Carbon Prices'!$A$30:$A$32,0)))),IF($E$13="CPI",INDEX('Carbon Prices'!BQ$15:BQ$17,(MATCH($E$10,'Carbon Prices'!$A$15:$A$17,0))),INDEX('Carbon Prices'!BQ$20:BQ$22,(MATCH($E$10,'Carbon Prices'!$A$20:$A$22,0)))))</f>
        <v>0</v>
      </c>
      <c r="BS22" s="37">
        <f>SUMIF('Emissions Forecast'!$C$33:$C$38,"=Yes",'Emissions Forecast'!BT33:BT38)*IF($B$7="Real",IF($E$13="CPI",INDEX('Carbon Prices'!BR$25:BR$27,(MATCH($E$10,'Carbon Prices'!$A$25:$A$27,0))),INDEX('Carbon Prices'!BR$30:BR$32,(MATCH($E$10,'Carbon Prices'!$A$30:$A$32,0)))),IF($E$13="CPI",INDEX('Carbon Prices'!BR$15:BR$17,(MATCH($E$10,'Carbon Prices'!$A$15:$A$17,0))),INDEX('Carbon Prices'!BR$20:BR$22,(MATCH($E$10,'Carbon Prices'!$A$20:$A$22,0)))))</f>
        <v>0</v>
      </c>
      <c r="BT22" s="37">
        <f>SUMIF('Emissions Forecast'!$C$33:$C$38,"=Yes",'Emissions Forecast'!BU33:BU38)*IF($B$7="Real",IF($E$13="CPI",INDEX('Carbon Prices'!BS$25:BS$27,(MATCH($E$10,'Carbon Prices'!$A$25:$A$27,0))),INDEX('Carbon Prices'!BS$30:BS$32,(MATCH($E$10,'Carbon Prices'!$A$30:$A$32,0)))),IF($E$13="CPI",INDEX('Carbon Prices'!BS$15:BS$17,(MATCH($E$10,'Carbon Prices'!$A$15:$A$17,0))),INDEX('Carbon Prices'!BS$20:BS$22,(MATCH($E$10,'Carbon Prices'!$A$20:$A$22,0)))))</f>
        <v>0</v>
      </c>
      <c r="BU22" s="37">
        <f>SUMIF('Emissions Forecast'!$C$33:$C$38,"=Yes",'Emissions Forecast'!BV33:BV38)*IF($B$7="Real",IF($E$13="CPI",INDEX('Carbon Prices'!BT$25:BT$27,(MATCH($E$10,'Carbon Prices'!$A$25:$A$27,0))),INDEX('Carbon Prices'!BT$30:BT$32,(MATCH($E$10,'Carbon Prices'!$A$30:$A$32,0)))),IF($E$13="CPI",INDEX('Carbon Prices'!BT$15:BT$17,(MATCH($E$10,'Carbon Prices'!$A$15:$A$17,0))),INDEX('Carbon Prices'!BT$20:BT$22,(MATCH($E$10,'Carbon Prices'!$A$20:$A$22,0)))))</f>
        <v>0</v>
      </c>
      <c r="BV22" s="37">
        <f>SUMIF('Emissions Forecast'!$C$33:$C$38,"=Yes",'Emissions Forecast'!BW33:BW38)*IF($B$7="Real",IF($E$13="CPI",INDEX('Carbon Prices'!BU$25:BU$27,(MATCH($E$10,'Carbon Prices'!$A$25:$A$27,0))),INDEX('Carbon Prices'!BU$30:BU$32,(MATCH($E$10,'Carbon Prices'!$A$30:$A$32,0)))),IF($E$13="CPI",INDEX('Carbon Prices'!BU$15:BU$17,(MATCH($E$10,'Carbon Prices'!$A$15:$A$17,0))),INDEX('Carbon Prices'!BU$20:BU$22,(MATCH($E$10,'Carbon Prices'!$A$20:$A$22,0)))))</f>
        <v>0</v>
      </c>
      <c r="BW22" s="37">
        <f>SUMIF('Emissions Forecast'!$C$33:$C$38,"=Yes",'Emissions Forecast'!BX33:BX38)*IF($B$7="Real",IF($E$13="CPI",INDEX('Carbon Prices'!BV$25:BV$27,(MATCH($E$10,'Carbon Prices'!$A$25:$A$27,0))),INDEX('Carbon Prices'!BV$30:BV$32,(MATCH($E$10,'Carbon Prices'!$A$30:$A$32,0)))),IF($E$13="CPI",INDEX('Carbon Prices'!BV$15:BV$17,(MATCH($E$10,'Carbon Prices'!$A$15:$A$17,0))),INDEX('Carbon Prices'!BV$20:BV$22,(MATCH($E$10,'Carbon Prices'!$A$20:$A$22,0)))))</f>
        <v>0</v>
      </c>
      <c r="BX22" s="37">
        <f>SUMIF('Emissions Forecast'!$C$33:$C$38,"=Yes",'Emissions Forecast'!BY33:BY38)*IF($B$7="Real",IF($E$13="CPI",INDEX('Carbon Prices'!BW$25:BW$27,(MATCH($E$10,'Carbon Prices'!$A$25:$A$27,0))),INDEX('Carbon Prices'!BW$30:BW$32,(MATCH($E$10,'Carbon Prices'!$A$30:$A$32,0)))),IF($E$13="CPI",INDEX('Carbon Prices'!BW$15:BW$17,(MATCH($E$10,'Carbon Prices'!$A$15:$A$17,0))),INDEX('Carbon Prices'!BW$20:BW$22,(MATCH($E$10,'Carbon Prices'!$A$20:$A$22,0)))))</f>
        <v>0</v>
      </c>
      <c r="BY22" s="37">
        <f>SUMIF('Emissions Forecast'!$C$33:$C$38,"=Yes",'Emissions Forecast'!BZ33:BZ38)*IF($B$7="Real",IF($E$13="CPI",INDEX('Carbon Prices'!BX$25:BX$27,(MATCH($E$10,'Carbon Prices'!$A$25:$A$27,0))),INDEX('Carbon Prices'!BX$30:BX$32,(MATCH($E$10,'Carbon Prices'!$A$30:$A$32,0)))),IF($E$13="CPI",INDEX('Carbon Prices'!BX$15:BX$17,(MATCH($E$10,'Carbon Prices'!$A$15:$A$17,0))),INDEX('Carbon Prices'!BX$20:BX$22,(MATCH($E$10,'Carbon Prices'!$A$20:$A$22,0)))))</f>
        <v>0</v>
      </c>
      <c r="BZ22" s="37">
        <f>SUMIF('Emissions Forecast'!$C$33:$C$38,"=Yes",'Emissions Forecast'!CA33:CA38)*IF($B$7="Real",IF($E$13="CPI",INDEX('Carbon Prices'!BY$25:BY$27,(MATCH($E$10,'Carbon Prices'!$A$25:$A$27,0))),INDEX('Carbon Prices'!BY$30:BY$32,(MATCH($E$10,'Carbon Prices'!$A$30:$A$32,0)))),IF($E$13="CPI",INDEX('Carbon Prices'!BY$15:BY$17,(MATCH($E$10,'Carbon Prices'!$A$15:$A$17,0))),INDEX('Carbon Prices'!BY$20:BY$22,(MATCH($E$10,'Carbon Prices'!$A$20:$A$22,0)))))</f>
        <v>0</v>
      </c>
      <c r="CA22" s="37">
        <f>SUMIF('Emissions Forecast'!$C$33:$C$38,"=Yes",'Emissions Forecast'!CB33:CB38)*IF($B$7="Real",IF($E$13="CPI",INDEX('Carbon Prices'!BZ$25:BZ$27,(MATCH($E$10,'Carbon Prices'!$A$25:$A$27,0))),INDEX('Carbon Prices'!BZ$30:BZ$32,(MATCH($E$10,'Carbon Prices'!$A$30:$A$32,0)))),IF($E$13="CPI",INDEX('Carbon Prices'!BZ$15:BZ$17,(MATCH($E$10,'Carbon Prices'!$A$15:$A$17,0))),INDEX('Carbon Prices'!BZ$20:BZ$22,(MATCH($E$10,'Carbon Prices'!$A$20:$A$22,0)))))</f>
        <v>0</v>
      </c>
      <c r="CB22" s="37">
        <f>SUMIF('Emissions Forecast'!$C$33:$C$38,"=Yes",'Emissions Forecast'!CC33:CC38)*IF($B$7="Real",IF($E$13="CPI",INDEX('Carbon Prices'!CA$25:CA$27,(MATCH($E$10,'Carbon Prices'!$A$25:$A$27,0))),INDEX('Carbon Prices'!CA$30:CA$32,(MATCH($E$10,'Carbon Prices'!$A$30:$A$32,0)))),IF($E$13="CPI",INDEX('Carbon Prices'!CA$15:CA$17,(MATCH($E$10,'Carbon Prices'!$A$15:$A$17,0))),INDEX('Carbon Prices'!CA$20:CA$22,(MATCH($E$10,'Carbon Prices'!$A$20:$A$22,0)))))</f>
        <v>0</v>
      </c>
      <c r="CC22" s="37">
        <f>SUMIF('Emissions Forecast'!$C$33:$C$38,"=Yes",'Emissions Forecast'!CD33:CD38)*IF($B$7="Real",IF($E$13="CPI",INDEX('Carbon Prices'!CB$25:CB$27,(MATCH($E$10,'Carbon Prices'!$A$25:$A$27,0))),INDEX('Carbon Prices'!CB$30:CB$32,(MATCH($E$10,'Carbon Prices'!$A$30:$A$32,0)))),IF($E$13="CPI",INDEX('Carbon Prices'!CB$15:CB$17,(MATCH($E$10,'Carbon Prices'!$A$15:$A$17,0))),INDEX('Carbon Prices'!CB$20:CB$22,(MATCH($E$10,'Carbon Prices'!$A$20:$A$22,0)))))</f>
        <v>0</v>
      </c>
      <c r="CD22" s="37">
        <f>SUMIF('Emissions Forecast'!$C$33:$C$38,"=Yes",'Emissions Forecast'!CE33:CE38)*IF($B$7="Real",IF($E$13="CPI",INDEX('Carbon Prices'!CC$25:CC$27,(MATCH($E$10,'Carbon Prices'!$A$25:$A$27,0))),INDEX('Carbon Prices'!CC$30:CC$32,(MATCH($E$10,'Carbon Prices'!$A$30:$A$32,0)))),IF($E$13="CPI",INDEX('Carbon Prices'!CC$15:CC$17,(MATCH($E$10,'Carbon Prices'!$A$15:$A$17,0))),INDEX('Carbon Prices'!CC$20:CC$22,(MATCH($E$10,'Carbon Prices'!$A$20:$A$22,0)))))</f>
        <v>0</v>
      </c>
      <c r="CE22" s="37">
        <f>SUMIF('Emissions Forecast'!$C$33:$C$38,"=Yes",'Emissions Forecast'!CF33:CF38)*IF($B$7="Real",IF($E$13="CPI",INDEX('Carbon Prices'!CD$25:CD$27,(MATCH($E$10,'Carbon Prices'!$A$25:$A$27,0))),INDEX('Carbon Prices'!CD$30:CD$32,(MATCH($E$10,'Carbon Prices'!$A$30:$A$32,0)))),IF($E$13="CPI",INDEX('Carbon Prices'!CD$15:CD$17,(MATCH($E$10,'Carbon Prices'!$A$15:$A$17,0))),INDEX('Carbon Prices'!CD$20:CD$22,(MATCH($E$10,'Carbon Prices'!$A$20:$A$22,0)))))</f>
        <v>0</v>
      </c>
    </row>
    <row r="23" spans="1:83" s="44" customFormat="1" ht="15.75" customHeight="1" x14ac:dyDescent="0.35">
      <c r="A23" s="44" t="s">
        <v>23</v>
      </c>
      <c r="B23" s="37">
        <f>IF($B$7="Real",SUMPRODUCT('Discount Rates'!B$31:CD$31,C23:CE23),IF($E$13="CPI",SUMPRODUCT('Discount Rates'!B$32:CD$32,C23:CE23),SUMPRODUCT('Discount Rates'!B$33:CD$33,C23:CE23)))</f>
        <v>649487.16922622838</v>
      </c>
      <c r="C23" s="37">
        <f>SUMIF('Emissions Forecast'!$C$39:$C$43,"=Yes",'Emissions Forecast'!D39:D43)*IF($B$7="Real",IF($E$13="CPI",INDEX('Carbon Prices'!B$25:B$27,(MATCH($E$10,'Carbon Prices'!$A$25:$A$27,0))),INDEX('Carbon Prices'!B$30:B$32,(MATCH($E$10,'Carbon Prices'!$A$30:$A$32,0)))),IF($E$13="CPI",INDEX('Carbon Prices'!B$15:B$17,(MATCH($E$10,'Carbon Prices'!$A$15:$A$17,0))),INDEX('Carbon Prices'!B$20:B$22,(MATCH($E$10,'Carbon Prices'!$A$20:$A$22,0)))))</f>
        <v>0</v>
      </c>
      <c r="D23" s="37">
        <f>SUMIF('Emissions Forecast'!$C$39:$C$43,"=Yes",'Emissions Forecast'!E39:E43)*IF($B$7="Real",IF($E$13="CPI",INDEX('Carbon Prices'!C$25:C$27,(MATCH($E$10,'Carbon Prices'!$A$25:$A$27,0))),INDEX('Carbon Prices'!C$30:C$32,(MATCH($E$10,'Carbon Prices'!$A$30:$A$32,0)))),IF($E$13="CPI",INDEX('Carbon Prices'!C$15:C$17,(MATCH($E$10,'Carbon Prices'!$A$15:$A$17,0))),INDEX('Carbon Prices'!C$20:C$22,(MATCH($E$10,'Carbon Prices'!$A$20:$A$22,0)))))</f>
        <v>0</v>
      </c>
      <c r="E23" s="37">
        <f>SUMIF('Emissions Forecast'!$C$39:$C$43,"=Yes",'Emissions Forecast'!F39:F43)*IF($B$7="Real",IF($E$13="CPI",INDEX('Carbon Prices'!D$25:D$27,(MATCH($E$10,'Carbon Prices'!$A$25:$A$27,0))),INDEX('Carbon Prices'!D$30:D$32,(MATCH($E$10,'Carbon Prices'!$A$30:$A$32,0)))),IF($E$13="CPI",INDEX('Carbon Prices'!D$15:D$17,(MATCH($E$10,'Carbon Prices'!$A$15:$A$17,0))),INDEX('Carbon Prices'!D$20:D$22,(MATCH($E$10,'Carbon Prices'!$A$20:$A$22,0)))))</f>
        <v>0</v>
      </c>
      <c r="F23" s="37">
        <f>SUMIF('Emissions Forecast'!$C$39:$C$43,"=Yes",'Emissions Forecast'!G39:G43)*IF($B$7="Real",IF($E$13="CPI",INDEX('Carbon Prices'!E$25:E$27,(MATCH($E$10,'Carbon Prices'!$A$25:$A$27,0))),INDEX('Carbon Prices'!E$30:E$32,(MATCH($E$10,'Carbon Prices'!$A$30:$A$32,0)))),IF($E$13="CPI",INDEX('Carbon Prices'!E$15:E$17,(MATCH($E$10,'Carbon Prices'!$A$15:$A$17,0))),INDEX('Carbon Prices'!E$20:E$22,(MATCH($E$10,'Carbon Prices'!$A$20:$A$22,0)))))</f>
        <v>59339.580355778155</v>
      </c>
      <c r="G23" s="37">
        <f>SUMIF('Emissions Forecast'!$C$39:$C$43,"=Yes",'Emissions Forecast'!H39:H43)*IF($B$7="Real",IF($E$13="CPI",INDEX('Carbon Prices'!F$25:F$27,(MATCH($E$10,'Carbon Prices'!$A$25:$A$27,0))),INDEX('Carbon Prices'!F$30:F$32,(MATCH($E$10,'Carbon Prices'!$A$30:$A$32,0)))),IF($E$13="CPI",INDEX('Carbon Prices'!F$15:F$17,(MATCH($E$10,'Carbon Prices'!$A$15:$A$17,0))),INDEX('Carbon Prices'!F$20:F$22,(MATCH($E$10,'Carbon Prices'!$A$20:$A$22,0)))))</f>
        <v>58299.302182459884</v>
      </c>
      <c r="H23" s="37">
        <f>SUMIF('Emissions Forecast'!$C$39:$C$43,"=Yes",'Emissions Forecast'!I39:I43)*IF($B$7="Real",IF($E$13="CPI",INDEX('Carbon Prices'!G$25:G$27,(MATCH($E$10,'Carbon Prices'!$A$25:$A$27,0))),INDEX('Carbon Prices'!G$30:G$32,(MATCH($E$10,'Carbon Prices'!$A$30:$A$32,0)))),IF($E$13="CPI",INDEX('Carbon Prices'!G$15:G$17,(MATCH($E$10,'Carbon Prices'!$A$15:$A$17,0))),INDEX('Carbon Prices'!G$20:G$22,(MATCH($E$10,'Carbon Prices'!$A$20:$A$22,0)))))</f>
        <v>68673.940891607504</v>
      </c>
      <c r="I23" s="37">
        <f>SUMIF('Emissions Forecast'!$C$39:$C$43,"=Yes",'Emissions Forecast'!J39:J43)*IF($B$7="Real",IF($E$13="CPI",INDEX('Carbon Prices'!H$25:H$27,(MATCH($E$10,'Carbon Prices'!$A$25:$A$27,0))),INDEX('Carbon Prices'!H$30:H$32,(MATCH($E$10,'Carbon Prices'!$A$30:$A$32,0)))),IF($E$13="CPI",INDEX('Carbon Prices'!H$15:H$17,(MATCH($E$10,'Carbon Prices'!$A$15:$A$17,0))),INDEX('Carbon Prices'!H$20:H$22,(MATCH($E$10,'Carbon Prices'!$A$20:$A$22,0)))))</f>
        <v>56890.675271069347</v>
      </c>
      <c r="J23" s="37">
        <f>SUMIF('Emissions Forecast'!$C$39:$C$43,"=Yes",'Emissions Forecast'!K39:K43)*IF($B$7="Real",IF($E$13="CPI",INDEX('Carbon Prices'!I$25:I$27,(MATCH($E$10,'Carbon Prices'!$A$25:$A$27,0))),INDEX('Carbon Prices'!I$30:I$32,(MATCH($E$10,'Carbon Prices'!$A$30:$A$32,0)))),IF($E$13="CPI",INDEX('Carbon Prices'!I$15:I$17,(MATCH($E$10,'Carbon Prices'!$A$15:$A$17,0))),INDEX('Carbon Prices'!I$20:I$22,(MATCH($E$10,'Carbon Prices'!$A$20:$A$22,0)))))</f>
        <v>56125.029348317679</v>
      </c>
      <c r="K23" s="37">
        <f>SUMIF('Emissions Forecast'!$C$39:$C$43,"=Yes",'Emissions Forecast'!L39:L43)*IF($B$7="Real",IF($E$13="CPI",INDEX('Carbon Prices'!J$25:J$27,(MATCH($E$10,'Carbon Prices'!$A$25:$A$27,0))),INDEX('Carbon Prices'!J$30:J$32,(MATCH($E$10,'Carbon Prices'!$A$30:$A$32,0)))),IF($E$13="CPI",INDEX('Carbon Prices'!J$15:J$17,(MATCH($E$10,'Carbon Prices'!$A$15:$A$17,0))),INDEX('Carbon Prices'!J$20:J$22,(MATCH($E$10,'Carbon Prices'!$A$20:$A$22,0)))))</f>
        <v>66002.997942700546</v>
      </c>
      <c r="L23" s="37">
        <f>SUMIF('Emissions Forecast'!$C$39:$C$43,"=Yes",'Emissions Forecast'!M39:M43)*IF($B$7="Real",IF($E$13="CPI",INDEX('Carbon Prices'!K$25:K$27,(MATCH($E$10,'Carbon Prices'!$A$25:$A$27,0))),INDEX('Carbon Prices'!K$30:K$32,(MATCH($E$10,'Carbon Prices'!$A$30:$A$32,0)))),IF($E$13="CPI",INDEX('Carbon Prices'!K$15:K$17,(MATCH($E$10,'Carbon Prices'!$A$15:$A$17,0))),INDEX('Carbon Prices'!K$20:K$22,(MATCH($E$10,'Carbon Prices'!$A$20:$A$22,0)))))</f>
        <v>54588.369130695952</v>
      </c>
      <c r="M23" s="37">
        <f>SUMIF('Emissions Forecast'!$C$39:$C$43,"=Yes",'Emissions Forecast'!N39:N43)*IF($B$7="Real",IF($E$13="CPI",INDEX('Carbon Prices'!L$25:L$27,(MATCH($E$10,'Carbon Prices'!$A$25:$A$27,0))),INDEX('Carbon Prices'!L$30:L$32,(MATCH($E$10,'Carbon Prices'!$A$30:$A$32,0)))),IF($E$13="CPI",INDEX('Carbon Prices'!L$15:L$17,(MATCH($E$10,'Carbon Prices'!$A$15:$A$17,0))),INDEX('Carbon Prices'!L$20:L$22,(MATCH($E$10,'Carbon Prices'!$A$20:$A$22,0)))))</f>
        <v>53818.760850533326</v>
      </c>
      <c r="N23" s="37">
        <f>SUMIF('Emissions Forecast'!$C$39:$C$43,"=Yes",'Emissions Forecast'!O39:O43)*IF($B$7="Real",IF($E$13="CPI",INDEX('Carbon Prices'!M$25:M$27,(MATCH($E$10,'Carbon Prices'!$A$25:$A$27,0))),INDEX('Carbon Prices'!M$30:M$32,(MATCH($E$10,'Carbon Prices'!$A$30:$A$32,0)))),IF($E$13="CPI",INDEX('Carbon Prices'!M$15:M$17,(MATCH($E$10,'Carbon Prices'!$A$15:$A$17,0))),INDEX('Carbon Prices'!M$20:M$22,(MATCH($E$10,'Carbon Prices'!$A$20:$A$22,0)))))</f>
        <v>63473.653087183491</v>
      </c>
      <c r="O23" s="37">
        <f>SUMIF('Emissions Forecast'!$C$39:$C$43,"=Yes",'Emissions Forecast'!P39:P43)*IF($B$7="Real",IF($E$13="CPI",INDEX('Carbon Prices'!N$25:N$27,(MATCH($E$10,'Carbon Prices'!$A$25:$A$27,0))),INDEX('Carbon Prices'!N$30:N$32,(MATCH($E$10,'Carbon Prices'!$A$30:$A$32,0)))),IF($E$13="CPI",INDEX('Carbon Prices'!N$15:N$17,(MATCH($E$10,'Carbon Prices'!$A$15:$A$17,0))),INDEX('Carbon Prices'!N$20:N$22,(MATCH($E$10,'Carbon Prices'!$A$20:$A$22,0)))))</f>
        <v>52461.747884864322</v>
      </c>
      <c r="P23" s="37">
        <f>SUMIF('Emissions Forecast'!$C$39:$C$43,"=Yes",'Emissions Forecast'!Q39:Q43)*IF($B$7="Real",IF($E$13="CPI",INDEX('Carbon Prices'!O$25:O$27,(MATCH($E$10,'Carbon Prices'!$A$25:$A$27,0))),INDEX('Carbon Prices'!O$30:O$32,(MATCH($E$10,'Carbon Prices'!$A$30:$A$32,0)))),IF($E$13="CPI",INDEX('Carbon Prices'!O$15:O$17,(MATCH($E$10,'Carbon Prices'!$A$15:$A$17,0))),INDEX('Carbon Prices'!O$20:O$22,(MATCH($E$10,'Carbon Prices'!$A$20:$A$22,0)))))</f>
        <v>51688.884394985718</v>
      </c>
      <c r="Q23" s="37">
        <f>SUMIF('Emissions Forecast'!$C$39:$C$43,"=Yes",'Emissions Forecast'!R39:R43)*IF($B$7="Real",IF($E$13="CPI",INDEX('Carbon Prices'!P$25:P$27,(MATCH($E$10,'Carbon Prices'!$A$25:$A$27,0))),INDEX('Carbon Prices'!P$30:P$32,(MATCH($E$10,'Carbon Prices'!$A$30:$A$32,0)))),IF($E$13="CPI",INDEX('Carbon Prices'!P$15:P$17,(MATCH($E$10,'Carbon Prices'!$A$15:$A$17,0))),INDEX('Carbon Prices'!P$20:P$22,(MATCH($E$10,'Carbon Prices'!$A$20:$A$22,0)))))</f>
        <v>247586.87881610813</v>
      </c>
      <c r="R23" s="37">
        <f>SUMIF('Emissions Forecast'!$C$39:$C$43,"=Yes",'Emissions Forecast'!S39:S43)*IF($B$7="Real",IF($E$13="CPI",INDEX('Carbon Prices'!Q$25:Q$27,(MATCH($E$10,'Carbon Prices'!$A$25:$A$27,0))),INDEX('Carbon Prices'!Q$30:Q$32,(MATCH($E$10,'Carbon Prices'!$A$30:$A$32,0)))),IF($E$13="CPI",INDEX('Carbon Prices'!Q$15:Q$17,(MATCH($E$10,'Carbon Prices'!$A$15:$A$17,0))),INDEX('Carbon Prices'!Q$20:Q$22,(MATCH($E$10,'Carbon Prices'!$A$20:$A$22,0)))))</f>
        <v>50315.956378273942</v>
      </c>
      <c r="S23" s="37">
        <f>SUMIF('Emissions Forecast'!$C$39:$C$43,"=Yes",'Emissions Forecast'!T39:T43)*IF($B$7="Real",IF($E$13="CPI",INDEX('Carbon Prices'!R$25:R$27,(MATCH($E$10,'Carbon Prices'!$A$25:$A$27,0))),INDEX('Carbon Prices'!R$30:R$32,(MATCH($E$10,'Carbon Prices'!$A$30:$A$32,0)))),IF($E$13="CPI",INDEX('Carbon Prices'!R$15:R$17,(MATCH($E$10,'Carbon Prices'!$A$15:$A$17,0))),INDEX('Carbon Prices'!R$20:R$22,(MATCH($E$10,'Carbon Prices'!$A$20:$A$22,0)))))</f>
        <v>59266.616671299642</v>
      </c>
      <c r="T23" s="37">
        <f>SUMIF('Emissions Forecast'!$C$39:$C$43,"=Yes",'Emissions Forecast'!U39:U43)*IF($B$7="Real",IF($E$13="CPI",INDEX('Carbon Prices'!S$25:S$27,(MATCH($E$10,'Carbon Prices'!$A$25:$A$27,0))),INDEX('Carbon Prices'!S$30:S$32,(MATCH($E$10,'Carbon Prices'!$A$30:$A$32,0)))),IF($E$13="CPI",INDEX('Carbon Prices'!S$15:S$17,(MATCH($E$10,'Carbon Prices'!$A$15:$A$17,0))),INDEX('Carbon Prices'!S$20:S$22,(MATCH($E$10,'Carbon Prices'!$A$20:$A$22,0)))))</f>
        <v>49093.346072807639</v>
      </c>
      <c r="U23" s="37">
        <f>SUMIF('Emissions Forecast'!$C$39:$C$43,"=Yes",'Emissions Forecast'!V39:V43)*IF($B$7="Real",IF($E$13="CPI",INDEX('Carbon Prices'!T$25:T$27,(MATCH($E$10,'Carbon Prices'!$A$25:$A$27,0))),INDEX('Carbon Prices'!T$30:T$32,(MATCH($E$10,'Carbon Prices'!$A$30:$A$32,0)))),IF($E$13="CPI",INDEX('Carbon Prices'!T$15:T$17,(MATCH($E$10,'Carbon Prices'!$A$15:$A$17,0))),INDEX('Carbon Prices'!T$20:T$22,(MATCH($E$10,'Carbon Prices'!$A$20:$A$22,0)))))</f>
        <v>48321.426574864861</v>
      </c>
      <c r="V23" s="37">
        <f>SUMIF('Emissions Forecast'!$C$39:$C$43,"=Yes",'Emissions Forecast'!W39:W43)*IF($B$7="Real",IF($E$13="CPI",INDEX('Carbon Prices'!U$25:U$27,(MATCH($E$10,'Carbon Prices'!$A$25:$A$27,0))),INDEX('Carbon Prices'!U$30:U$32,(MATCH($E$10,'Carbon Prices'!$A$30:$A$32,0)))),IF($E$13="CPI",INDEX('Carbon Prices'!U$15:U$17,(MATCH($E$10,'Carbon Prices'!$A$15:$A$17,0))),INDEX('Carbon Prices'!U$20:U$22,(MATCH($E$10,'Carbon Prices'!$A$20:$A$22,0)))))</f>
        <v>0</v>
      </c>
      <c r="W23" s="37">
        <f>SUMIF('Emissions Forecast'!$C$39:$C$43,"=Yes",'Emissions Forecast'!X39:X43)*IF($B$7="Real",IF($E$13="CPI",INDEX('Carbon Prices'!V$25:V$27,(MATCH($E$10,'Carbon Prices'!$A$25:$A$27,0))),INDEX('Carbon Prices'!V$30:V$32,(MATCH($E$10,'Carbon Prices'!$A$30:$A$32,0)))),IF($E$13="CPI",INDEX('Carbon Prices'!V$15:V$17,(MATCH($E$10,'Carbon Prices'!$A$15:$A$17,0))),INDEX('Carbon Prices'!V$20:V$22,(MATCH($E$10,'Carbon Prices'!$A$20:$A$22,0)))))</f>
        <v>0</v>
      </c>
      <c r="X23" s="37">
        <f>SUMIF('Emissions Forecast'!$C$39:$C$43,"=Yes",'Emissions Forecast'!Y39:Y43)*IF($B$7="Real",IF($E$13="CPI",INDEX('Carbon Prices'!W$25:W$27,(MATCH($E$10,'Carbon Prices'!$A$25:$A$27,0))),INDEX('Carbon Prices'!W$30:W$32,(MATCH($E$10,'Carbon Prices'!$A$30:$A$32,0)))),IF($E$13="CPI",INDEX('Carbon Prices'!W$15:W$17,(MATCH($E$10,'Carbon Prices'!$A$15:$A$17,0))),INDEX('Carbon Prices'!W$20:W$22,(MATCH($E$10,'Carbon Prices'!$A$20:$A$22,0)))))</f>
        <v>0</v>
      </c>
      <c r="Y23" s="37">
        <f>SUMIF('Emissions Forecast'!$C$39:$C$43,"=Yes",'Emissions Forecast'!Z39:Z43)*IF($B$7="Real",IF($E$13="CPI",INDEX('Carbon Prices'!X$25:X$27,(MATCH($E$10,'Carbon Prices'!$A$25:$A$27,0))),INDEX('Carbon Prices'!X$30:X$32,(MATCH($E$10,'Carbon Prices'!$A$30:$A$32,0)))),IF($E$13="CPI",INDEX('Carbon Prices'!X$15:X$17,(MATCH($E$10,'Carbon Prices'!$A$15:$A$17,0))),INDEX('Carbon Prices'!X$20:X$22,(MATCH($E$10,'Carbon Prices'!$A$20:$A$22,0)))))</f>
        <v>0</v>
      </c>
      <c r="Z23" s="37">
        <f>SUMIF('Emissions Forecast'!$C$39:$C$43,"=Yes",'Emissions Forecast'!AA39:AA43)*IF($B$7="Real",IF($E$13="CPI",INDEX('Carbon Prices'!Y$25:Y$27,(MATCH($E$10,'Carbon Prices'!$A$25:$A$27,0))),INDEX('Carbon Prices'!Y$30:Y$32,(MATCH($E$10,'Carbon Prices'!$A$30:$A$32,0)))),IF($E$13="CPI",INDEX('Carbon Prices'!Y$15:Y$17,(MATCH($E$10,'Carbon Prices'!$A$15:$A$17,0))),INDEX('Carbon Prices'!Y$20:Y$22,(MATCH($E$10,'Carbon Prices'!$A$20:$A$22,0)))))</f>
        <v>0</v>
      </c>
      <c r="AA23" s="37">
        <f>SUMIF('Emissions Forecast'!$C$39:$C$43,"=Yes",'Emissions Forecast'!AB39:AB43)*IF($B$7="Real",IF($E$13="CPI",INDEX('Carbon Prices'!Z$25:Z$27,(MATCH($E$10,'Carbon Prices'!$A$25:$A$27,0))),INDEX('Carbon Prices'!Z$30:Z$32,(MATCH($E$10,'Carbon Prices'!$A$30:$A$32,0)))),IF($E$13="CPI",INDEX('Carbon Prices'!Z$15:Z$17,(MATCH($E$10,'Carbon Prices'!$A$15:$A$17,0))),INDEX('Carbon Prices'!Z$20:Z$22,(MATCH($E$10,'Carbon Prices'!$A$20:$A$22,0)))))</f>
        <v>0</v>
      </c>
      <c r="AB23" s="37">
        <f>SUMIF('Emissions Forecast'!$C$39:$C$43,"=Yes",'Emissions Forecast'!AC39:AC43)*IF($B$7="Real",IF($E$13="CPI",INDEX('Carbon Prices'!AA$25:AA$27,(MATCH($E$10,'Carbon Prices'!$A$25:$A$27,0))),INDEX('Carbon Prices'!AA$30:AA$32,(MATCH($E$10,'Carbon Prices'!$A$30:$A$32,0)))),IF($E$13="CPI",INDEX('Carbon Prices'!AA$15:AA$17,(MATCH($E$10,'Carbon Prices'!$A$15:$A$17,0))),INDEX('Carbon Prices'!AA$20:AA$22,(MATCH($E$10,'Carbon Prices'!$A$20:$A$22,0)))))</f>
        <v>0</v>
      </c>
      <c r="AC23" s="37">
        <f>SUMIF('Emissions Forecast'!$C$39:$C$43,"=Yes",'Emissions Forecast'!AD39:AD43)*IF($B$7="Real",IF($E$13="CPI",INDEX('Carbon Prices'!AB$25:AB$27,(MATCH($E$10,'Carbon Prices'!$A$25:$A$27,0))),INDEX('Carbon Prices'!AB$30:AB$32,(MATCH($E$10,'Carbon Prices'!$A$30:$A$32,0)))),IF($E$13="CPI",INDEX('Carbon Prices'!AB$15:AB$17,(MATCH($E$10,'Carbon Prices'!$A$15:$A$17,0))),INDEX('Carbon Prices'!AB$20:AB$22,(MATCH($E$10,'Carbon Prices'!$A$20:$A$22,0)))))</f>
        <v>0</v>
      </c>
      <c r="AD23" s="37">
        <f>SUMIF('Emissions Forecast'!$C$39:$C$43,"=Yes",'Emissions Forecast'!AE39:AE43)*IF($B$7="Real",IF($E$13="CPI",INDEX('Carbon Prices'!AC$25:AC$27,(MATCH($E$10,'Carbon Prices'!$A$25:$A$27,0))),INDEX('Carbon Prices'!AC$30:AC$32,(MATCH($E$10,'Carbon Prices'!$A$30:$A$32,0)))),IF($E$13="CPI",INDEX('Carbon Prices'!AC$15:AC$17,(MATCH($E$10,'Carbon Prices'!$A$15:$A$17,0))),INDEX('Carbon Prices'!AC$20:AC$22,(MATCH($E$10,'Carbon Prices'!$A$20:$A$22,0)))))</f>
        <v>0</v>
      </c>
      <c r="AE23" s="37">
        <f>SUMIF('Emissions Forecast'!$C$39:$C$43,"=Yes",'Emissions Forecast'!AF39:AF43)*IF($B$7="Real",IF($E$13="CPI",INDEX('Carbon Prices'!AD$25:AD$27,(MATCH($E$10,'Carbon Prices'!$A$25:$A$27,0))),INDEX('Carbon Prices'!AD$30:AD$32,(MATCH($E$10,'Carbon Prices'!$A$30:$A$32,0)))),IF($E$13="CPI",INDEX('Carbon Prices'!AD$15:AD$17,(MATCH($E$10,'Carbon Prices'!$A$15:$A$17,0))),INDEX('Carbon Prices'!AD$20:AD$22,(MATCH($E$10,'Carbon Prices'!$A$20:$A$22,0)))))</f>
        <v>0</v>
      </c>
      <c r="AF23" s="37">
        <f>SUMIF('Emissions Forecast'!$C$39:$C$43,"=Yes",'Emissions Forecast'!AG39:AG43)*IF($B$7="Real",IF($E$13="CPI",INDEX('Carbon Prices'!AE$25:AE$27,(MATCH($E$10,'Carbon Prices'!$A$25:$A$27,0))),INDEX('Carbon Prices'!AE$30:AE$32,(MATCH($E$10,'Carbon Prices'!$A$30:$A$32,0)))),IF($E$13="CPI",INDEX('Carbon Prices'!AE$15:AE$17,(MATCH($E$10,'Carbon Prices'!$A$15:$A$17,0))),INDEX('Carbon Prices'!AE$20:AE$22,(MATCH($E$10,'Carbon Prices'!$A$20:$A$22,0)))))</f>
        <v>0</v>
      </c>
      <c r="AG23" s="37">
        <f>SUMIF('Emissions Forecast'!$C$39:$C$43,"=Yes",'Emissions Forecast'!AH39:AH43)*IF($B$7="Real",IF($E$13="CPI",INDEX('Carbon Prices'!AF$25:AF$27,(MATCH($E$10,'Carbon Prices'!$A$25:$A$27,0))),INDEX('Carbon Prices'!AF$30:AF$32,(MATCH($E$10,'Carbon Prices'!$A$30:$A$32,0)))),IF($E$13="CPI",INDEX('Carbon Prices'!AF$15:AF$17,(MATCH($E$10,'Carbon Prices'!$A$15:$A$17,0))),INDEX('Carbon Prices'!AF$20:AF$22,(MATCH($E$10,'Carbon Prices'!$A$20:$A$22,0)))))</f>
        <v>0</v>
      </c>
      <c r="AH23" s="37">
        <f>SUMIF('Emissions Forecast'!$C$39:$C$43,"=Yes",'Emissions Forecast'!AI39:AI43)*IF($B$7="Real",IF($E$13="CPI",INDEX('Carbon Prices'!AG$25:AG$27,(MATCH($E$10,'Carbon Prices'!$A$25:$A$27,0))),INDEX('Carbon Prices'!AG$30:AG$32,(MATCH($E$10,'Carbon Prices'!$A$30:$A$32,0)))),IF($E$13="CPI",INDEX('Carbon Prices'!AG$15:AG$17,(MATCH($E$10,'Carbon Prices'!$A$15:$A$17,0))),INDEX('Carbon Prices'!AG$20:AG$22,(MATCH($E$10,'Carbon Prices'!$A$20:$A$22,0)))))</f>
        <v>0</v>
      </c>
      <c r="AI23" s="37">
        <f>SUMIF('Emissions Forecast'!$C$39:$C$43,"=Yes",'Emissions Forecast'!AJ39:AJ43)*IF($B$7="Real",IF($E$13="CPI",INDEX('Carbon Prices'!AH$25:AH$27,(MATCH($E$10,'Carbon Prices'!$A$25:$A$27,0))),INDEX('Carbon Prices'!AH$30:AH$32,(MATCH($E$10,'Carbon Prices'!$A$30:$A$32,0)))),IF($E$13="CPI",INDEX('Carbon Prices'!AH$15:AH$17,(MATCH($E$10,'Carbon Prices'!$A$15:$A$17,0))),INDEX('Carbon Prices'!AH$20:AH$22,(MATCH($E$10,'Carbon Prices'!$A$20:$A$22,0)))))</f>
        <v>0</v>
      </c>
      <c r="AJ23" s="37">
        <f>SUMIF('Emissions Forecast'!$C$39:$C$43,"=Yes",'Emissions Forecast'!AK39:AK43)*IF($B$7="Real",IF($E$13="CPI",INDEX('Carbon Prices'!AI$25:AI$27,(MATCH($E$10,'Carbon Prices'!$A$25:$A$27,0))),INDEX('Carbon Prices'!AI$30:AI$32,(MATCH($E$10,'Carbon Prices'!$A$30:$A$32,0)))),IF($E$13="CPI",INDEX('Carbon Prices'!AI$15:AI$17,(MATCH($E$10,'Carbon Prices'!$A$15:$A$17,0))),INDEX('Carbon Prices'!AI$20:AI$22,(MATCH($E$10,'Carbon Prices'!$A$20:$A$22,0)))))</f>
        <v>0</v>
      </c>
      <c r="AK23" s="37">
        <f>SUMIF('Emissions Forecast'!$C$39:$C$43,"=Yes",'Emissions Forecast'!AL39:AL43)*IF($B$7="Real",IF($E$13="CPI",INDEX('Carbon Prices'!AJ$25:AJ$27,(MATCH($E$10,'Carbon Prices'!$A$25:$A$27,0))),INDEX('Carbon Prices'!AJ$30:AJ$32,(MATCH($E$10,'Carbon Prices'!$A$30:$A$32,0)))),IF($E$13="CPI",INDEX('Carbon Prices'!AJ$15:AJ$17,(MATCH($E$10,'Carbon Prices'!$A$15:$A$17,0))),INDEX('Carbon Prices'!AJ$20:AJ$22,(MATCH($E$10,'Carbon Prices'!$A$20:$A$22,0)))))</f>
        <v>0</v>
      </c>
      <c r="AL23" s="37">
        <f>SUMIF('Emissions Forecast'!$C$39:$C$43,"=Yes",'Emissions Forecast'!AM39:AM43)*IF($B$7="Real",IF($E$13="CPI",INDEX('Carbon Prices'!AK$25:AK$27,(MATCH($E$10,'Carbon Prices'!$A$25:$A$27,0))),INDEX('Carbon Prices'!AK$30:AK$32,(MATCH($E$10,'Carbon Prices'!$A$30:$A$32,0)))),IF($E$13="CPI",INDEX('Carbon Prices'!AK$15:AK$17,(MATCH($E$10,'Carbon Prices'!$A$15:$A$17,0))),INDEX('Carbon Prices'!AK$20:AK$22,(MATCH($E$10,'Carbon Prices'!$A$20:$A$22,0)))))</f>
        <v>0</v>
      </c>
      <c r="AM23" s="37">
        <f>SUMIF('Emissions Forecast'!$C$39:$C$43,"=Yes",'Emissions Forecast'!AN39:AN43)*IF($B$7="Real",IF($E$13="CPI",INDEX('Carbon Prices'!AL$25:AL$27,(MATCH($E$10,'Carbon Prices'!$A$25:$A$27,0))),INDEX('Carbon Prices'!AL$30:AL$32,(MATCH($E$10,'Carbon Prices'!$A$30:$A$32,0)))),IF($E$13="CPI",INDEX('Carbon Prices'!AL$15:AL$17,(MATCH($E$10,'Carbon Prices'!$A$15:$A$17,0))),INDEX('Carbon Prices'!AL$20:AL$22,(MATCH($E$10,'Carbon Prices'!$A$20:$A$22,0)))))</f>
        <v>0</v>
      </c>
      <c r="AN23" s="37">
        <f>SUMIF('Emissions Forecast'!$C$39:$C$43,"=Yes",'Emissions Forecast'!AO39:AO43)*IF($B$7="Real",IF($E$13="CPI",INDEX('Carbon Prices'!AM$25:AM$27,(MATCH($E$10,'Carbon Prices'!$A$25:$A$27,0))),INDEX('Carbon Prices'!AM$30:AM$32,(MATCH($E$10,'Carbon Prices'!$A$30:$A$32,0)))),IF($E$13="CPI",INDEX('Carbon Prices'!AM$15:AM$17,(MATCH($E$10,'Carbon Prices'!$A$15:$A$17,0))),INDEX('Carbon Prices'!AM$20:AM$22,(MATCH($E$10,'Carbon Prices'!$A$20:$A$22,0)))))</f>
        <v>0</v>
      </c>
      <c r="AO23" s="37">
        <f>SUMIF('Emissions Forecast'!$C$39:$C$43,"=Yes",'Emissions Forecast'!AP39:AP43)*IF($B$7="Real",IF($E$13="CPI",INDEX('Carbon Prices'!AN$25:AN$27,(MATCH($E$10,'Carbon Prices'!$A$25:$A$27,0))),INDEX('Carbon Prices'!AN$30:AN$32,(MATCH($E$10,'Carbon Prices'!$A$30:$A$32,0)))),IF($E$13="CPI",INDEX('Carbon Prices'!AN$15:AN$17,(MATCH($E$10,'Carbon Prices'!$A$15:$A$17,0))),INDEX('Carbon Prices'!AN$20:AN$22,(MATCH($E$10,'Carbon Prices'!$A$20:$A$22,0)))))</f>
        <v>0</v>
      </c>
      <c r="AP23" s="37">
        <f>SUMIF('Emissions Forecast'!$C$39:$C$43,"=Yes",'Emissions Forecast'!AQ39:AQ43)*IF($B$7="Real",IF($E$13="CPI",INDEX('Carbon Prices'!AO$25:AO$27,(MATCH($E$10,'Carbon Prices'!$A$25:$A$27,0))),INDEX('Carbon Prices'!AO$30:AO$32,(MATCH($E$10,'Carbon Prices'!$A$30:$A$32,0)))),IF($E$13="CPI",INDEX('Carbon Prices'!AO$15:AO$17,(MATCH($E$10,'Carbon Prices'!$A$15:$A$17,0))),INDEX('Carbon Prices'!AO$20:AO$22,(MATCH($E$10,'Carbon Prices'!$A$20:$A$22,0)))))</f>
        <v>0</v>
      </c>
      <c r="AQ23" s="37">
        <f>SUMIF('Emissions Forecast'!$C$39:$C$43,"=Yes",'Emissions Forecast'!AR39:AR43)*IF($B$7="Real",IF($E$13="CPI",INDEX('Carbon Prices'!AP$25:AP$27,(MATCH($E$10,'Carbon Prices'!$A$25:$A$27,0))),INDEX('Carbon Prices'!AP$30:AP$32,(MATCH($E$10,'Carbon Prices'!$A$30:$A$32,0)))),IF($E$13="CPI",INDEX('Carbon Prices'!AP$15:AP$17,(MATCH($E$10,'Carbon Prices'!$A$15:$A$17,0))),INDEX('Carbon Prices'!AP$20:AP$22,(MATCH($E$10,'Carbon Prices'!$A$20:$A$22,0)))))</f>
        <v>0</v>
      </c>
      <c r="AR23" s="37">
        <f>SUMIF('Emissions Forecast'!$C$39:$C$43,"=Yes",'Emissions Forecast'!AS39:AS43)*IF($B$7="Real",IF($E$13="CPI",INDEX('Carbon Prices'!AQ$25:AQ$27,(MATCH($E$10,'Carbon Prices'!$A$25:$A$27,0))),INDEX('Carbon Prices'!AQ$30:AQ$32,(MATCH($E$10,'Carbon Prices'!$A$30:$A$32,0)))),IF($E$13="CPI",INDEX('Carbon Prices'!AQ$15:AQ$17,(MATCH($E$10,'Carbon Prices'!$A$15:$A$17,0))),INDEX('Carbon Prices'!AQ$20:AQ$22,(MATCH($E$10,'Carbon Prices'!$A$20:$A$22,0)))))</f>
        <v>0</v>
      </c>
      <c r="AS23" s="37">
        <f>SUMIF('Emissions Forecast'!$C$39:$C$43,"=Yes",'Emissions Forecast'!AT39:AT43)*IF($B$7="Real",IF($E$13="CPI",INDEX('Carbon Prices'!AR$25:AR$27,(MATCH($E$10,'Carbon Prices'!$A$25:$A$27,0))),INDEX('Carbon Prices'!AR$30:AR$32,(MATCH($E$10,'Carbon Prices'!$A$30:$A$32,0)))),IF($E$13="CPI",INDEX('Carbon Prices'!AR$15:AR$17,(MATCH($E$10,'Carbon Prices'!$A$15:$A$17,0))),INDEX('Carbon Prices'!AR$20:AR$22,(MATCH($E$10,'Carbon Prices'!$A$20:$A$22,0)))))</f>
        <v>0</v>
      </c>
      <c r="AT23" s="37">
        <f>SUMIF('Emissions Forecast'!$C$39:$C$43,"=Yes",'Emissions Forecast'!AU39:AU43)*IF($B$7="Real",IF($E$13="CPI",INDEX('Carbon Prices'!AS$25:AS$27,(MATCH($E$10,'Carbon Prices'!$A$25:$A$27,0))),INDEX('Carbon Prices'!AS$30:AS$32,(MATCH($E$10,'Carbon Prices'!$A$30:$A$32,0)))),IF($E$13="CPI",INDEX('Carbon Prices'!AS$15:AS$17,(MATCH($E$10,'Carbon Prices'!$A$15:$A$17,0))),INDEX('Carbon Prices'!AS$20:AS$22,(MATCH($E$10,'Carbon Prices'!$A$20:$A$22,0)))))</f>
        <v>0</v>
      </c>
      <c r="AU23" s="37">
        <f>SUMIF('Emissions Forecast'!$C$39:$C$43,"=Yes",'Emissions Forecast'!AV39:AV43)*IF($B$7="Real",IF($E$13="CPI",INDEX('Carbon Prices'!AT$25:AT$27,(MATCH($E$10,'Carbon Prices'!$A$25:$A$27,0))),INDEX('Carbon Prices'!AT$30:AT$32,(MATCH($E$10,'Carbon Prices'!$A$30:$A$32,0)))),IF($E$13="CPI",INDEX('Carbon Prices'!AT$15:AT$17,(MATCH($E$10,'Carbon Prices'!$A$15:$A$17,0))),INDEX('Carbon Prices'!AT$20:AT$22,(MATCH($E$10,'Carbon Prices'!$A$20:$A$22,0)))))</f>
        <v>0</v>
      </c>
      <c r="AV23" s="37">
        <f>SUMIF('Emissions Forecast'!$C$39:$C$43,"=Yes",'Emissions Forecast'!AW39:AW43)*IF($B$7="Real",IF($E$13="CPI",INDEX('Carbon Prices'!AU$25:AU$27,(MATCH($E$10,'Carbon Prices'!$A$25:$A$27,0))),INDEX('Carbon Prices'!AU$30:AU$32,(MATCH($E$10,'Carbon Prices'!$A$30:$A$32,0)))),IF($E$13="CPI",INDEX('Carbon Prices'!AU$15:AU$17,(MATCH($E$10,'Carbon Prices'!$A$15:$A$17,0))),INDEX('Carbon Prices'!AU$20:AU$22,(MATCH($E$10,'Carbon Prices'!$A$20:$A$22,0)))))</f>
        <v>0</v>
      </c>
      <c r="AW23" s="37">
        <f>SUMIF('Emissions Forecast'!$C$39:$C$43,"=Yes",'Emissions Forecast'!AX39:AX43)*IF($B$7="Real",IF($E$13="CPI",INDEX('Carbon Prices'!AV$25:AV$27,(MATCH($E$10,'Carbon Prices'!$A$25:$A$27,0))),INDEX('Carbon Prices'!AV$30:AV$32,(MATCH($E$10,'Carbon Prices'!$A$30:$A$32,0)))),IF($E$13="CPI",INDEX('Carbon Prices'!AV$15:AV$17,(MATCH($E$10,'Carbon Prices'!$A$15:$A$17,0))),INDEX('Carbon Prices'!AV$20:AV$22,(MATCH($E$10,'Carbon Prices'!$A$20:$A$22,0)))))</f>
        <v>0</v>
      </c>
      <c r="AX23" s="37">
        <f>SUMIF('Emissions Forecast'!$C$39:$C$43,"=Yes",'Emissions Forecast'!AY39:AY43)*IF($B$7="Real",IF($E$13="CPI",INDEX('Carbon Prices'!AW$25:AW$27,(MATCH($E$10,'Carbon Prices'!$A$25:$A$27,0))),INDEX('Carbon Prices'!AW$30:AW$32,(MATCH($E$10,'Carbon Prices'!$A$30:$A$32,0)))),IF($E$13="CPI",INDEX('Carbon Prices'!AW$15:AW$17,(MATCH($E$10,'Carbon Prices'!$A$15:$A$17,0))),INDEX('Carbon Prices'!AW$20:AW$22,(MATCH($E$10,'Carbon Prices'!$A$20:$A$22,0)))))</f>
        <v>0</v>
      </c>
      <c r="AY23" s="37">
        <f>SUMIF('Emissions Forecast'!$C$39:$C$43,"=Yes",'Emissions Forecast'!AZ39:AZ43)*IF($B$7="Real",IF($E$13="CPI",INDEX('Carbon Prices'!AX$25:AX$27,(MATCH($E$10,'Carbon Prices'!$A$25:$A$27,0))),INDEX('Carbon Prices'!AX$30:AX$32,(MATCH($E$10,'Carbon Prices'!$A$30:$A$32,0)))),IF($E$13="CPI",INDEX('Carbon Prices'!AX$15:AX$17,(MATCH($E$10,'Carbon Prices'!$A$15:$A$17,0))),INDEX('Carbon Prices'!AX$20:AX$22,(MATCH($E$10,'Carbon Prices'!$A$20:$A$22,0)))))</f>
        <v>0</v>
      </c>
      <c r="AZ23" s="37">
        <f>SUMIF('Emissions Forecast'!$C$39:$C$43,"=Yes",'Emissions Forecast'!BA39:BA43)*IF($B$7="Real",IF($E$13="CPI",INDEX('Carbon Prices'!AY$25:AY$27,(MATCH($E$10,'Carbon Prices'!$A$25:$A$27,0))),INDEX('Carbon Prices'!AY$30:AY$32,(MATCH($E$10,'Carbon Prices'!$A$30:$A$32,0)))),IF($E$13="CPI",INDEX('Carbon Prices'!AY$15:AY$17,(MATCH($E$10,'Carbon Prices'!$A$15:$A$17,0))),INDEX('Carbon Prices'!AY$20:AY$22,(MATCH($E$10,'Carbon Prices'!$A$20:$A$22,0)))))</f>
        <v>0</v>
      </c>
      <c r="BA23" s="37">
        <f>SUMIF('Emissions Forecast'!$C$39:$C$43,"=Yes",'Emissions Forecast'!BB39:BB43)*IF($B$7="Real",IF($E$13="CPI",INDEX('Carbon Prices'!AZ$25:AZ$27,(MATCH($E$10,'Carbon Prices'!$A$25:$A$27,0))),INDEX('Carbon Prices'!AZ$30:AZ$32,(MATCH($E$10,'Carbon Prices'!$A$30:$A$32,0)))),IF($E$13="CPI",INDEX('Carbon Prices'!AZ$15:AZ$17,(MATCH($E$10,'Carbon Prices'!$A$15:$A$17,0))),INDEX('Carbon Prices'!AZ$20:AZ$22,(MATCH($E$10,'Carbon Prices'!$A$20:$A$22,0)))))</f>
        <v>0</v>
      </c>
      <c r="BB23" s="37">
        <f>SUMIF('Emissions Forecast'!$C$39:$C$43,"=Yes",'Emissions Forecast'!BC39:BC43)*IF($B$7="Real",IF($E$13="CPI",INDEX('Carbon Prices'!BA$25:BA$27,(MATCH($E$10,'Carbon Prices'!$A$25:$A$27,0))),INDEX('Carbon Prices'!BA$30:BA$32,(MATCH($E$10,'Carbon Prices'!$A$30:$A$32,0)))),IF($E$13="CPI",INDEX('Carbon Prices'!BA$15:BA$17,(MATCH($E$10,'Carbon Prices'!$A$15:$A$17,0))),INDEX('Carbon Prices'!BA$20:BA$22,(MATCH($E$10,'Carbon Prices'!$A$20:$A$22,0)))))</f>
        <v>0</v>
      </c>
      <c r="BC23" s="37">
        <f>SUMIF('Emissions Forecast'!$C$39:$C$43,"=Yes",'Emissions Forecast'!BD39:BD43)*IF($B$7="Real",IF($E$13="CPI",INDEX('Carbon Prices'!BB$25:BB$27,(MATCH($E$10,'Carbon Prices'!$A$25:$A$27,0))),INDEX('Carbon Prices'!BB$30:BB$32,(MATCH($E$10,'Carbon Prices'!$A$30:$A$32,0)))),IF($E$13="CPI",INDEX('Carbon Prices'!BB$15:BB$17,(MATCH($E$10,'Carbon Prices'!$A$15:$A$17,0))),INDEX('Carbon Prices'!BB$20:BB$22,(MATCH($E$10,'Carbon Prices'!$A$20:$A$22,0)))))</f>
        <v>0</v>
      </c>
      <c r="BD23" s="37">
        <f>SUMIF('Emissions Forecast'!$C$39:$C$43,"=Yes",'Emissions Forecast'!BE39:BE43)*IF($B$7="Real",IF($E$13="CPI",INDEX('Carbon Prices'!BC$25:BC$27,(MATCH($E$10,'Carbon Prices'!$A$25:$A$27,0))),INDEX('Carbon Prices'!BC$30:BC$32,(MATCH($E$10,'Carbon Prices'!$A$30:$A$32,0)))),IF($E$13="CPI",INDEX('Carbon Prices'!BC$15:BC$17,(MATCH($E$10,'Carbon Prices'!$A$15:$A$17,0))),INDEX('Carbon Prices'!BC$20:BC$22,(MATCH($E$10,'Carbon Prices'!$A$20:$A$22,0)))))</f>
        <v>0</v>
      </c>
      <c r="BE23" s="37">
        <f>SUMIF('Emissions Forecast'!$C$39:$C$43,"=Yes",'Emissions Forecast'!BF39:BF43)*IF($B$7="Real",IF($E$13="CPI",INDEX('Carbon Prices'!BD$25:BD$27,(MATCH($E$10,'Carbon Prices'!$A$25:$A$27,0))),INDEX('Carbon Prices'!BD$30:BD$32,(MATCH($E$10,'Carbon Prices'!$A$30:$A$32,0)))),IF($E$13="CPI",INDEX('Carbon Prices'!BD$15:BD$17,(MATCH($E$10,'Carbon Prices'!$A$15:$A$17,0))),INDEX('Carbon Prices'!BD$20:BD$22,(MATCH($E$10,'Carbon Prices'!$A$20:$A$22,0)))))</f>
        <v>0</v>
      </c>
      <c r="BF23" s="37">
        <f>SUMIF('Emissions Forecast'!$C$39:$C$43,"=Yes",'Emissions Forecast'!BG39:BG43)*IF($B$7="Real",IF($E$13="CPI",INDEX('Carbon Prices'!BE$25:BE$27,(MATCH($E$10,'Carbon Prices'!$A$25:$A$27,0))),INDEX('Carbon Prices'!BE$30:BE$32,(MATCH($E$10,'Carbon Prices'!$A$30:$A$32,0)))),IF($E$13="CPI",INDEX('Carbon Prices'!BE$15:BE$17,(MATCH($E$10,'Carbon Prices'!$A$15:$A$17,0))),INDEX('Carbon Prices'!BE$20:BE$22,(MATCH($E$10,'Carbon Prices'!$A$20:$A$22,0)))))</f>
        <v>0</v>
      </c>
      <c r="BG23" s="37">
        <f>SUMIF('Emissions Forecast'!$C$39:$C$43,"=Yes",'Emissions Forecast'!BH39:BH43)*IF($B$7="Real",IF($E$13="CPI",INDEX('Carbon Prices'!BF$25:BF$27,(MATCH($E$10,'Carbon Prices'!$A$25:$A$27,0))),INDEX('Carbon Prices'!BF$30:BF$32,(MATCH($E$10,'Carbon Prices'!$A$30:$A$32,0)))),IF($E$13="CPI",INDEX('Carbon Prices'!BF$15:BF$17,(MATCH($E$10,'Carbon Prices'!$A$15:$A$17,0))),INDEX('Carbon Prices'!BF$20:BF$22,(MATCH($E$10,'Carbon Prices'!$A$20:$A$22,0)))))</f>
        <v>0</v>
      </c>
      <c r="BH23" s="37">
        <f>SUMIF('Emissions Forecast'!$C$39:$C$43,"=Yes",'Emissions Forecast'!BI39:BI43)*IF($B$7="Real",IF($E$13="CPI",INDEX('Carbon Prices'!BG$25:BG$27,(MATCH($E$10,'Carbon Prices'!$A$25:$A$27,0))),INDEX('Carbon Prices'!BG$30:BG$32,(MATCH($E$10,'Carbon Prices'!$A$30:$A$32,0)))),IF($E$13="CPI",INDEX('Carbon Prices'!BG$15:BG$17,(MATCH($E$10,'Carbon Prices'!$A$15:$A$17,0))),INDEX('Carbon Prices'!BG$20:BG$22,(MATCH($E$10,'Carbon Prices'!$A$20:$A$22,0)))))</f>
        <v>0</v>
      </c>
      <c r="BI23" s="37">
        <f>SUMIF('Emissions Forecast'!$C$39:$C$43,"=Yes",'Emissions Forecast'!BJ39:BJ43)*IF($B$7="Real",IF($E$13="CPI",INDEX('Carbon Prices'!BH$25:BH$27,(MATCH($E$10,'Carbon Prices'!$A$25:$A$27,0))),INDEX('Carbon Prices'!BH$30:BH$32,(MATCH($E$10,'Carbon Prices'!$A$30:$A$32,0)))),IF($E$13="CPI",INDEX('Carbon Prices'!BH$15:BH$17,(MATCH($E$10,'Carbon Prices'!$A$15:$A$17,0))),INDEX('Carbon Prices'!BH$20:BH$22,(MATCH($E$10,'Carbon Prices'!$A$20:$A$22,0)))))</f>
        <v>0</v>
      </c>
      <c r="BJ23" s="37">
        <f>SUMIF('Emissions Forecast'!$C$39:$C$43,"=Yes",'Emissions Forecast'!BK39:BK43)*IF($B$7="Real",IF($E$13="CPI",INDEX('Carbon Prices'!BI$25:BI$27,(MATCH($E$10,'Carbon Prices'!$A$25:$A$27,0))),INDEX('Carbon Prices'!BI$30:BI$32,(MATCH($E$10,'Carbon Prices'!$A$30:$A$32,0)))),IF($E$13="CPI",INDEX('Carbon Prices'!BI$15:BI$17,(MATCH($E$10,'Carbon Prices'!$A$15:$A$17,0))),INDEX('Carbon Prices'!BI$20:BI$22,(MATCH($E$10,'Carbon Prices'!$A$20:$A$22,0)))))</f>
        <v>0</v>
      </c>
      <c r="BK23" s="37">
        <f>SUMIF('Emissions Forecast'!$C$39:$C$43,"=Yes",'Emissions Forecast'!BL39:BL43)*IF($B$7="Real",IF($E$13="CPI",INDEX('Carbon Prices'!BJ$25:BJ$27,(MATCH($E$10,'Carbon Prices'!$A$25:$A$27,0))),INDEX('Carbon Prices'!BJ$30:BJ$32,(MATCH($E$10,'Carbon Prices'!$A$30:$A$32,0)))),IF($E$13="CPI",INDEX('Carbon Prices'!BJ$15:BJ$17,(MATCH($E$10,'Carbon Prices'!$A$15:$A$17,0))),INDEX('Carbon Prices'!BJ$20:BJ$22,(MATCH($E$10,'Carbon Prices'!$A$20:$A$22,0)))))</f>
        <v>0</v>
      </c>
      <c r="BL23" s="37">
        <f>SUMIF('Emissions Forecast'!$C$39:$C$43,"=Yes",'Emissions Forecast'!BM39:BM43)*IF($B$7="Real",IF($E$13="CPI",INDEX('Carbon Prices'!BK$25:BK$27,(MATCH($E$10,'Carbon Prices'!$A$25:$A$27,0))),INDEX('Carbon Prices'!BK$30:BK$32,(MATCH($E$10,'Carbon Prices'!$A$30:$A$32,0)))),IF($E$13="CPI",INDEX('Carbon Prices'!BK$15:BK$17,(MATCH($E$10,'Carbon Prices'!$A$15:$A$17,0))),INDEX('Carbon Prices'!BK$20:BK$22,(MATCH($E$10,'Carbon Prices'!$A$20:$A$22,0)))))</f>
        <v>0</v>
      </c>
      <c r="BM23" s="37">
        <f>SUMIF('Emissions Forecast'!$C$39:$C$43,"=Yes",'Emissions Forecast'!BN39:BN43)*IF($B$7="Real",IF($E$13="CPI",INDEX('Carbon Prices'!BL$25:BL$27,(MATCH($E$10,'Carbon Prices'!$A$25:$A$27,0))),INDEX('Carbon Prices'!BL$30:BL$32,(MATCH($E$10,'Carbon Prices'!$A$30:$A$32,0)))),IF($E$13="CPI",INDEX('Carbon Prices'!BL$15:BL$17,(MATCH($E$10,'Carbon Prices'!$A$15:$A$17,0))),INDEX('Carbon Prices'!BL$20:BL$22,(MATCH($E$10,'Carbon Prices'!$A$20:$A$22,0)))))</f>
        <v>0</v>
      </c>
      <c r="BN23" s="37">
        <f>SUMIF('Emissions Forecast'!$C$39:$C$43,"=Yes",'Emissions Forecast'!BO39:BO43)*IF($B$7="Real",IF($E$13="CPI",INDEX('Carbon Prices'!BM$25:BM$27,(MATCH($E$10,'Carbon Prices'!$A$25:$A$27,0))),INDEX('Carbon Prices'!BM$30:BM$32,(MATCH($E$10,'Carbon Prices'!$A$30:$A$32,0)))),IF($E$13="CPI",INDEX('Carbon Prices'!BM$15:BM$17,(MATCH($E$10,'Carbon Prices'!$A$15:$A$17,0))),INDEX('Carbon Prices'!BM$20:BM$22,(MATCH($E$10,'Carbon Prices'!$A$20:$A$22,0)))))</f>
        <v>0</v>
      </c>
      <c r="BO23" s="37">
        <f>SUMIF('Emissions Forecast'!$C$39:$C$43,"=Yes",'Emissions Forecast'!BP39:BP43)*IF($B$7="Real",IF($E$13="CPI",INDEX('Carbon Prices'!BN$25:BN$27,(MATCH($E$10,'Carbon Prices'!$A$25:$A$27,0))),INDEX('Carbon Prices'!BN$30:BN$32,(MATCH($E$10,'Carbon Prices'!$A$30:$A$32,0)))),IF($E$13="CPI",INDEX('Carbon Prices'!BN$15:BN$17,(MATCH($E$10,'Carbon Prices'!$A$15:$A$17,0))),INDEX('Carbon Prices'!BN$20:BN$22,(MATCH($E$10,'Carbon Prices'!$A$20:$A$22,0)))))</f>
        <v>0</v>
      </c>
      <c r="BP23" s="37">
        <f>SUMIF('Emissions Forecast'!$C$39:$C$43,"=Yes",'Emissions Forecast'!BQ39:BQ43)*IF($B$7="Real",IF($E$13="CPI",INDEX('Carbon Prices'!BO$25:BO$27,(MATCH($E$10,'Carbon Prices'!$A$25:$A$27,0))),INDEX('Carbon Prices'!BO$30:BO$32,(MATCH($E$10,'Carbon Prices'!$A$30:$A$32,0)))),IF($E$13="CPI",INDEX('Carbon Prices'!BO$15:BO$17,(MATCH($E$10,'Carbon Prices'!$A$15:$A$17,0))),INDEX('Carbon Prices'!BO$20:BO$22,(MATCH($E$10,'Carbon Prices'!$A$20:$A$22,0)))))</f>
        <v>0</v>
      </c>
      <c r="BQ23" s="37">
        <f>SUMIF('Emissions Forecast'!$C$39:$C$43,"=Yes",'Emissions Forecast'!BR39:BR43)*IF($B$7="Real",IF($E$13="CPI",INDEX('Carbon Prices'!BP$25:BP$27,(MATCH($E$10,'Carbon Prices'!$A$25:$A$27,0))),INDEX('Carbon Prices'!BP$30:BP$32,(MATCH($E$10,'Carbon Prices'!$A$30:$A$32,0)))),IF($E$13="CPI",INDEX('Carbon Prices'!BP$15:BP$17,(MATCH($E$10,'Carbon Prices'!$A$15:$A$17,0))),INDEX('Carbon Prices'!BP$20:BP$22,(MATCH($E$10,'Carbon Prices'!$A$20:$A$22,0)))))</f>
        <v>0</v>
      </c>
      <c r="BR23" s="37">
        <f>SUMIF('Emissions Forecast'!$C$39:$C$43,"=Yes",'Emissions Forecast'!BS39:BS43)*IF($B$7="Real",IF($E$13="CPI",INDEX('Carbon Prices'!BQ$25:BQ$27,(MATCH($E$10,'Carbon Prices'!$A$25:$A$27,0))),INDEX('Carbon Prices'!BQ$30:BQ$32,(MATCH($E$10,'Carbon Prices'!$A$30:$A$32,0)))),IF($E$13="CPI",INDEX('Carbon Prices'!BQ$15:BQ$17,(MATCH($E$10,'Carbon Prices'!$A$15:$A$17,0))),INDEX('Carbon Prices'!BQ$20:BQ$22,(MATCH($E$10,'Carbon Prices'!$A$20:$A$22,0)))))</f>
        <v>0</v>
      </c>
      <c r="BS23" s="37">
        <f>SUMIF('Emissions Forecast'!$C$39:$C$43,"=Yes",'Emissions Forecast'!BT39:BT43)*IF($B$7="Real",IF($E$13="CPI",INDEX('Carbon Prices'!BR$25:BR$27,(MATCH($E$10,'Carbon Prices'!$A$25:$A$27,0))),INDEX('Carbon Prices'!BR$30:BR$32,(MATCH($E$10,'Carbon Prices'!$A$30:$A$32,0)))),IF($E$13="CPI",INDEX('Carbon Prices'!BR$15:BR$17,(MATCH($E$10,'Carbon Prices'!$A$15:$A$17,0))),INDEX('Carbon Prices'!BR$20:BR$22,(MATCH($E$10,'Carbon Prices'!$A$20:$A$22,0)))))</f>
        <v>0</v>
      </c>
      <c r="BT23" s="37">
        <f>SUMIF('Emissions Forecast'!$C$39:$C$43,"=Yes",'Emissions Forecast'!BU39:BU43)*IF($B$7="Real",IF($E$13="CPI",INDEX('Carbon Prices'!BS$25:BS$27,(MATCH($E$10,'Carbon Prices'!$A$25:$A$27,0))),INDEX('Carbon Prices'!BS$30:BS$32,(MATCH($E$10,'Carbon Prices'!$A$30:$A$32,0)))),IF($E$13="CPI",INDEX('Carbon Prices'!BS$15:BS$17,(MATCH($E$10,'Carbon Prices'!$A$15:$A$17,0))),INDEX('Carbon Prices'!BS$20:BS$22,(MATCH($E$10,'Carbon Prices'!$A$20:$A$22,0)))))</f>
        <v>0</v>
      </c>
      <c r="BU23" s="37">
        <f>SUMIF('Emissions Forecast'!$C$39:$C$43,"=Yes",'Emissions Forecast'!BV39:BV43)*IF($B$7="Real",IF($E$13="CPI",INDEX('Carbon Prices'!BT$25:BT$27,(MATCH($E$10,'Carbon Prices'!$A$25:$A$27,0))),INDEX('Carbon Prices'!BT$30:BT$32,(MATCH($E$10,'Carbon Prices'!$A$30:$A$32,0)))),IF($E$13="CPI",INDEX('Carbon Prices'!BT$15:BT$17,(MATCH($E$10,'Carbon Prices'!$A$15:$A$17,0))),INDEX('Carbon Prices'!BT$20:BT$22,(MATCH($E$10,'Carbon Prices'!$A$20:$A$22,0)))))</f>
        <v>0</v>
      </c>
      <c r="BV23" s="37">
        <f>SUMIF('Emissions Forecast'!$C$39:$C$43,"=Yes",'Emissions Forecast'!BW39:BW43)*IF($B$7="Real",IF($E$13="CPI",INDEX('Carbon Prices'!BU$25:BU$27,(MATCH($E$10,'Carbon Prices'!$A$25:$A$27,0))),INDEX('Carbon Prices'!BU$30:BU$32,(MATCH($E$10,'Carbon Prices'!$A$30:$A$32,0)))),IF($E$13="CPI",INDEX('Carbon Prices'!BU$15:BU$17,(MATCH($E$10,'Carbon Prices'!$A$15:$A$17,0))),INDEX('Carbon Prices'!BU$20:BU$22,(MATCH($E$10,'Carbon Prices'!$A$20:$A$22,0)))))</f>
        <v>0</v>
      </c>
      <c r="BW23" s="37">
        <f>SUMIF('Emissions Forecast'!$C$39:$C$43,"=Yes",'Emissions Forecast'!BX39:BX43)*IF($B$7="Real",IF($E$13="CPI",INDEX('Carbon Prices'!BV$25:BV$27,(MATCH($E$10,'Carbon Prices'!$A$25:$A$27,0))),INDEX('Carbon Prices'!BV$30:BV$32,(MATCH($E$10,'Carbon Prices'!$A$30:$A$32,0)))),IF($E$13="CPI",INDEX('Carbon Prices'!BV$15:BV$17,(MATCH($E$10,'Carbon Prices'!$A$15:$A$17,0))),INDEX('Carbon Prices'!BV$20:BV$22,(MATCH($E$10,'Carbon Prices'!$A$20:$A$22,0)))))</f>
        <v>0</v>
      </c>
      <c r="BX23" s="37">
        <f>SUMIF('Emissions Forecast'!$C$39:$C$43,"=Yes",'Emissions Forecast'!BY39:BY43)*IF($B$7="Real",IF($E$13="CPI",INDEX('Carbon Prices'!BW$25:BW$27,(MATCH($E$10,'Carbon Prices'!$A$25:$A$27,0))),INDEX('Carbon Prices'!BW$30:BW$32,(MATCH($E$10,'Carbon Prices'!$A$30:$A$32,0)))),IF($E$13="CPI",INDEX('Carbon Prices'!BW$15:BW$17,(MATCH($E$10,'Carbon Prices'!$A$15:$A$17,0))),INDEX('Carbon Prices'!BW$20:BW$22,(MATCH($E$10,'Carbon Prices'!$A$20:$A$22,0)))))</f>
        <v>0</v>
      </c>
      <c r="BY23" s="37">
        <f>SUMIF('Emissions Forecast'!$C$39:$C$43,"=Yes",'Emissions Forecast'!BZ39:BZ43)*IF($B$7="Real",IF($E$13="CPI",INDEX('Carbon Prices'!BX$25:BX$27,(MATCH($E$10,'Carbon Prices'!$A$25:$A$27,0))),INDEX('Carbon Prices'!BX$30:BX$32,(MATCH($E$10,'Carbon Prices'!$A$30:$A$32,0)))),IF($E$13="CPI",INDEX('Carbon Prices'!BX$15:BX$17,(MATCH($E$10,'Carbon Prices'!$A$15:$A$17,0))),INDEX('Carbon Prices'!BX$20:BX$22,(MATCH($E$10,'Carbon Prices'!$A$20:$A$22,0)))))</f>
        <v>0</v>
      </c>
      <c r="BZ23" s="37">
        <f>SUMIF('Emissions Forecast'!$C$39:$C$43,"=Yes",'Emissions Forecast'!CA39:CA43)*IF($B$7="Real",IF($E$13="CPI",INDEX('Carbon Prices'!BY$25:BY$27,(MATCH($E$10,'Carbon Prices'!$A$25:$A$27,0))),INDEX('Carbon Prices'!BY$30:BY$32,(MATCH($E$10,'Carbon Prices'!$A$30:$A$32,0)))),IF($E$13="CPI",INDEX('Carbon Prices'!BY$15:BY$17,(MATCH($E$10,'Carbon Prices'!$A$15:$A$17,0))),INDEX('Carbon Prices'!BY$20:BY$22,(MATCH($E$10,'Carbon Prices'!$A$20:$A$22,0)))))</f>
        <v>0</v>
      </c>
      <c r="CA23" s="37">
        <f>SUMIF('Emissions Forecast'!$C$39:$C$43,"=Yes",'Emissions Forecast'!CB39:CB43)*IF($B$7="Real",IF($E$13="CPI",INDEX('Carbon Prices'!BZ$25:BZ$27,(MATCH($E$10,'Carbon Prices'!$A$25:$A$27,0))),INDEX('Carbon Prices'!BZ$30:BZ$32,(MATCH($E$10,'Carbon Prices'!$A$30:$A$32,0)))),IF($E$13="CPI",INDEX('Carbon Prices'!BZ$15:BZ$17,(MATCH($E$10,'Carbon Prices'!$A$15:$A$17,0))),INDEX('Carbon Prices'!BZ$20:BZ$22,(MATCH($E$10,'Carbon Prices'!$A$20:$A$22,0)))))</f>
        <v>0</v>
      </c>
      <c r="CB23" s="37">
        <f>SUMIF('Emissions Forecast'!$C$39:$C$43,"=Yes",'Emissions Forecast'!CC39:CC43)*IF($B$7="Real",IF($E$13="CPI",INDEX('Carbon Prices'!CA$25:CA$27,(MATCH($E$10,'Carbon Prices'!$A$25:$A$27,0))),INDEX('Carbon Prices'!CA$30:CA$32,(MATCH($E$10,'Carbon Prices'!$A$30:$A$32,0)))),IF($E$13="CPI",INDEX('Carbon Prices'!CA$15:CA$17,(MATCH($E$10,'Carbon Prices'!$A$15:$A$17,0))),INDEX('Carbon Prices'!CA$20:CA$22,(MATCH($E$10,'Carbon Prices'!$A$20:$A$22,0)))))</f>
        <v>0</v>
      </c>
      <c r="CC23" s="37">
        <f>SUMIF('Emissions Forecast'!$C$39:$C$43,"=Yes",'Emissions Forecast'!CD39:CD43)*IF($B$7="Real",IF($E$13="CPI",INDEX('Carbon Prices'!CB$25:CB$27,(MATCH($E$10,'Carbon Prices'!$A$25:$A$27,0))),INDEX('Carbon Prices'!CB$30:CB$32,(MATCH($E$10,'Carbon Prices'!$A$30:$A$32,0)))),IF($E$13="CPI",INDEX('Carbon Prices'!CB$15:CB$17,(MATCH($E$10,'Carbon Prices'!$A$15:$A$17,0))),INDEX('Carbon Prices'!CB$20:CB$22,(MATCH($E$10,'Carbon Prices'!$A$20:$A$22,0)))))</f>
        <v>0</v>
      </c>
      <c r="CD23" s="37">
        <f>SUMIF('Emissions Forecast'!$C$39:$C$43,"=Yes",'Emissions Forecast'!CE39:CE43)*IF($B$7="Real",IF($E$13="CPI",INDEX('Carbon Prices'!CC$25:CC$27,(MATCH($E$10,'Carbon Prices'!$A$25:$A$27,0))),INDEX('Carbon Prices'!CC$30:CC$32,(MATCH($E$10,'Carbon Prices'!$A$30:$A$32,0)))),IF($E$13="CPI",INDEX('Carbon Prices'!CC$15:CC$17,(MATCH($E$10,'Carbon Prices'!$A$15:$A$17,0))),INDEX('Carbon Prices'!CC$20:CC$22,(MATCH($E$10,'Carbon Prices'!$A$20:$A$22,0)))))</f>
        <v>0</v>
      </c>
      <c r="CE23" s="37">
        <f>SUMIF('Emissions Forecast'!$C$39:$C$43,"=Yes",'Emissions Forecast'!CF39:CF43)*IF($B$7="Real",IF($E$13="CPI",INDEX('Carbon Prices'!CD$25:CD$27,(MATCH($E$10,'Carbon Prices'!$A$25:$A$27,0))),INDEX('Carbon Prices'!CD$30:CD$32,(MATCH($E$10,'Carbon Prices'!$A$30:$A$32,0)))),IF($E$13="CPI",INDEX('Carbon Prices'!CD$15:CD$17,(MATCH($E$10,'Carbon Prices'!$A$15:$A$17,0))),INDEX('Carbon Prices'!CD$20:CD$22,(MATCH($E$10,'Carbon Prices'!$A$20:$A$22,0)))))</f>
        <v>0</v>
      </c>
    </row>
    <row r="24" spans="1:83" s="44" customFormat="1" ht="15.75" customHeight="1" x14ac:dyDescent="0.35">
      <c r="A24" s="44" t="s">
        <v>24</v>
      </c>
      <c r="B24" s="37">
        <f>IF($B$7="Real",SUMPRODUCT('Discount Rates'!B$31:CD$31,C24:CE24),IF($E$13="CPI",SUMPRODUCT('Discount Rates'!B$32:CD$32,C24:CE24),SUMPRODUCT('Discount Rates'!B$33:CD$33,C24:CE24)))</f>
        <v>91622.456366559127</v>
      </c>
      <c r="C24" s="37">
        <f>SUMIF('Emissions Forecast'!$C$44:$C$47,"=Yes",'Emissions Forecast'!D44:D47)*IF($B$7="Real",IF($E$13="CPI",INDEX('Carbon Prices'!B$25:B$27,(MATCH($E$10,'Carbon Prices'!$A$25:$A$27,0))),INDEX('Carbon Prices'!B$30:B$32,(MATCH($E$10,'Carbon Prices'!$A$30:$A$32,0)))),IF($E$13="CPI",INDEX('Carbon Prices'!B$15:B$17,(MATCH($E$10,'Carbon Prices'!$A$15:$A$17,0))),INDEX('Carbon Prices'!B$20:B$22,(MATCH($E$10,'Carbon Prices'!$A$20:$A$22,0)))))</f>
        <v>0</v>
      </c>
      <c r="D24" s="37">
        <f>SUMIF('Emissions Forecast'!$C$44:$C$47,"=Yes",'Emissions Forecast'!E44:E47)*IF($B$7="Real",IF($E$13="CPI",INDEX('Carbon Prices'!C$25:C$27,(MATCH($E$10,'Carbon Prices'!$A$25:$A$27,0))),INDEX('Carbon Prices'!C$30:C$32,(MATCH($E$10,'Carbon Prices'!$A$30:$A$32,0)))),IF($E$13="CPI",INDEX('Carbon Prices'!C$15:C$17,(MATCH($E$10,'Carbon Prices'!$A$15:$A$17,0))),INDEX('Carbon Prices'!C$20:C$22,(MATCH($E$10,'Carbon Prices'!$A$20:$A$22,0)))))</f>
        <v>0</v>
      </c>
      <c r="E24" s="37">
        <f>SUMIF('Emissions Forecast'!$C$44:$C$47,"=Yes",'Emissions Forecast'!F44:F47)*IF($B$7="Real",IF($E$13="CPI",INDEX('Carbon Prices'!D$25:D$27,(MATCH($E$10,'Carbon Prices'!$A$25:$A$27,0))),INDEX('Carbon Prices'!D$30:D$32,(MATCH($E$10,'Carbon Prices'!$A$30:$A$32,0)))),IF($E$13="CPI",INDEX('Carbon Prices'!D$15:D$17,(MATCH($E$10,'Carbon Prices'!$A$15:$A$17,0))),INDEX('Carbon Prices'!D$20:D$22,(MATCH($E$10,'Carbon Prices'!$A$20:$A$22,0)))))</f>
        <v>0</v>
      </c>
      <c r="F24" s="37">
        <f>SUMIF('Emissions Forecast'!$C$44:$C$47,"=Yes",'Emissions Forecast'!G44:G47)*IF($B$7="Real",IF($E$13="CPI",INDEX('Carbon Prices'!E$25:E$27,(MATCH($E$10,'Carbon Prices'!$A$25:$A$27,0))),INDEX('Carbon Prices'!E$30:E$32,(MATCH($E$10,'Carbon Prices'!$A$30:$A$32,0)))),IF($E$13="CPI",INDEX('Carbon Prices'!E$15:E$17,(MATCH($E$10,'Carbon Prices'!$A$15:$A$17,0))),INDEX('Carbon Prices'!E$20:E$22,(MATCH($E$10,'Carbon Prices'!$A$20:$A$22,0)))))</f>
        <v>0</v>
      </c>
      <c r="G24" s="37">
        <f>SUMIF('Emissions Forecast'!$C$44:$C$47,"=Yes",'Emissions Forecast'!H44:H47)*IF($B$7="Real",IF($E$13="CPI",INDEX('Carbon Prices'!F$25:F$27,(MATCH($E$10,'Carbon Prices'!$A$25:$A$27,0))),INDEX('Carbon Prices'!F$30:F$32,(MATCH($E$10,'Carbon Prices'!$A$30:$A$32,0)))),IF($E$13="CPI",INDEX('Carbon Prices'!F$15:F$17,(MATCH($E$10,'Carbon Prices'!$A$15:$A$17,0))),INDEX('Carbon Prices'!F$20:F$22,(MATCH($E$10,'Carbon Prices'!$A$20:$A$22,0)))))</f>
        <v>0</v>
      </c>
      <c r="H24" s="37">
        <f>SUMIF('Emissions Forecast'!$C$44:$C$47,"=Yes",'Emissions Forecast'!I44:I47)*IF($B$7="Real",IF($E$13="CPI",INDEX('Carbon Prices'!G$25:G$27,(MATCH($E$10,'Carbon Prices'!$A$25:$A$27,0))),INDEX('Carbon Prices'!G$30:G$32,(MATCH($E$10,'Carbon Prices'!$A$30:$A$32,0)))),IF($E$13="CPI",INDEX('Carbon Prices'!G$15:G$17,(MATCH($E$10,'Carbon Prices'!$A$15:$A$17,0))),INDEX('Carbon Prices'!G$20:G$22,(MATCH($E$10,'Carbon Prices'!$A$20:$A$22,0)))))</f>
        <v>0</v>
      </c>
      <c r="I24" s="37">
        <f>SUMIF('Emissions Forecast'!$C$44:$C$47,"=Yes",'Emissions Forecast'!J44:J47)*IF($B$7="Real",IF($E$13="CPI",INDEX('Carbon Prices'!H$25:H$27,(MATCH($E$10,'Carbon Prices'!$A$25:$A$27,0))),INDEX('Carbon Prices'!H$30:H$32,(MATCH($E$10,'Carbon Prices'!$A$30:$A$32,0)))),IF($E$13="CPI",INDEX('Carbon Prices'!H$15:H$17,(MATCH($E$10,'Carbon Prices'!$A$15:$A$17,0))),INDEX('Carbon Prices'!H$20:H$22,(MATCH($E$10,'Carbon Prices'!$A$20:$A$22,0)))))</f>
        <v>0</v>
      </c>
      <c r="J24" s="37">
        <f>SUMIF('Emissions Forecast'!$C$44:$C$47,"=Yes",'Emissions Forecast'!K44:K47)*IF($B$7="Real",IF($E$13="CPI",INDEX('Carbon Prices'!I$25:I$27,(MATCH($E$10,'Carbon Prices'!$A$25:$A$27,0))),INDEX('Carbon Prices'!I$30:I$32,(MATCH($E$10,'Carbon Prices'!$A$30:$A$32,0)))),IF($E$13="CPI",INDEX('Carbon Prices'!I$15:I$17,(MATCH($E$10,'Carbon Prices'!$A$15:$A$17,0))),INDEX('Carbon Prices'!I$20:I$22,(MATCH($E$10,'Carbon Prices'!$A$20:$A$22,0)))))</f>
        <v>0</v>
      </c>
      <c r="K24" s="37">
        <f>SUMIF('Emissions Forecast'!$C$44:$C$47,"=Yes",'Emissions Forecast'!L44:L47)*IF($B$7="Real",IF($E$13="CPI",INDEX('Carbon Prices'!J$25:J$27,(MATCH($E$10,'Carbon Prices'!$A$25:$A$27,0))),INDEX('Carbon Prices'!J$30:J$32,(MATCH($E$10,'Carbon Prices'!$A$30:$A$32,0)))),IF($E$13="CPI",INDEX('Carbon Prices'!J$15:J$17,(MATCH($E$10,'Carbon Prices'!$A$15:$A$17,0))),INDEX('Carbon Prices'!J$20:J$22,(MATCH($E$10,'Carbon Prices'!$A$20:$A$22,0)))))</f>
        <v>0</v>
      </c>
      <c r="L24" s="37">
        <f>SUMIF('Emissions Forecast'!$C$44:$C$47,"=Yes",'Emissions Forecast'!M44:M47)*IF($B$7="Real",IF($E$13="CPI",INDEX('Carbon Prices'!K$25:K$27,(MATCH($E$10,'Carbon Prices'!$A$25:$A$27,0))),INDEX('Carbon Prices'!K$30:K$32,(MATCH($E$10,'Carbon Prices'!$A$30:$A$32,0)))),IF($E$13="CPI",INDEX('Carbon Prices'!K$15:K$17,(MATCH($E$10,'Carbon Prices'!$A$15:$A$17,0))),INDEX('Carbon Prices'!K$20:K$22,(MATCH($E$10,'Carbon Prices'!$A$20:$A$22,0)))))</f>
        <v>0</v>
      </c>
      <c r="M24" s="37">
        <f>SUMIF('Emissions Forecast'!$C$44:$C$47,"=Yes",'Emissions Forecast'!N44:N47)*IF($B$7="Real",IF($E$13="CPI",INDEX('Carbon Prices'!L$25:L$27,(MATCH($E$10,'Carbon Prices'!$A$25:$A$27,0))),INDEX('Carbon Prices'!L$30:L$32,(MATCH($E$10,'Carbon Prices'!$A$30:$A$32,0)))),IF($E$13="CPI",INDEX('Carbon Prices'!L$15:L$17,(MATCH($E$10,'Carbon Prices'!$A$15:$A$17,0))),INDEX('Carbon Prices'!L$20:L$22,(MATCH($E$10,'Carbon Prices'!$A$20:$A$22,0)))))</f>
        <v>0</v>
      </c>
      <c r="N24" s="37">
        <f>SUMIF('Emissions Forecast'!$C$44:$C$47,"=Yes",'Emissions Forecast'!O44:O47)*IF($B$7="Real",IF($E$13="CPI",INDEX('Carbon Prices'!M$25:M$27,(MATCH($E$10,'Carbon Prices'!$A$25:$A$27,0))),INDEX('Carbon Prices'!M$30:M$32,(MATCH($E$10,'Carbon Prices'!$A$30:$A$32,0)))),IF($E$13="CPI",INDEX('Carbon Prices'!M$15:M$17,(MATCH($E$10,'Carbon Prices'!$A$15:$A$17,0))),INDEX('Carbon Prices'!M$20:M$22,(MATCH($E$10,'Carbon Prices'!$A$20:$A$22,0)))))</f>
        <v>0</v>
      </c>
      <c r="O24" s="37">
        <f>SUMIF('Emissions Forecast'!$C$44:$C$47,"=Yes",'Emissions Forecast'!P44:P47)*IF($B$7="Real",IF($E$13="CPI",INDEX('Carbon Prices'!N$25:N$27,(MATCH($E$10,'Carbon Prices'!$A$25:$A$27,0))),INDEX('Carbon Prices'!N$30:N$32,(MATCH($E$10,'Carbon Prices'!$A$30:$A$32,0)))),IF($E$13="CPI",INDEX('Carbon Prices'!N$15:N$17,(MATCH($E$10,'Carbon Prices'!$A$15:$A$17,0))),INDEX('Carbon Prices'!N$20:N$22,(MATCH($E$10,'Carbon Prices'!$A$20:$A$22,0)))))</f>
        <v>0</v>
      </c>
      <c r="P24" s="37">
        <f>SUMIF('Emissions Forecast'!$C$44:$C$47,"=Yes",'Emissions Forecast'!Q44:Q47)*IF($B$7="Real",IF($E$13="CPI",INDEX('Carbon Prices'!O$25:O$27,(MATCH($E$10,'Carbon Prices'!$A$25:$A$27,0))),INDEX('Carbon Prices'!O$30:O$32,(MATCH($E$10,'Carbon Prices'!$A$30:$A$32,0)))),IF($E$13="CPI",INDEX('Carbon Prices'!O$15:O$17,(MATCH($E$10,'Carbon Prices'!$A$15:$A$17,0))),INDEX('Carbon Prices'!O$20:O$22,(MATCH($E$10,'Carbon Prices'!$A$20:$A$22,0)))))</f>
        <v>0</v>
      </c>
      <c r="Q24" s="37">
        <f>SUMIF('Emissions Forecast'!$C$44:$C$47,"=Yes",'Emissions Forecast'!R44:R47)*IF($B$7="Real",IF($E$13="CPI",INDEX('Carbon Prices'!P$25:P$27,(MATCH($E$10,'Carbon Prices'!$A$25:$A$27,0))),INDEX('Carbon Prices'!P$30:P$32,(MATCH($E$10,'Carbon Prices'!$A$30:$A$32,0)))),IF($E$13="CPI",INDEX('Carbon Prices'!P$15:P$17,(MATCH($E$10,'Carbon Prices'!$A$15:$A$17,0))),INDEX('Carbon Prices'!P$20:P$22,(MATCH($E$10,'Carbon Prices'!$A$20:$A$22,0)))))</f>
        <v>0</v>
      </c>
      <c r="R24" s="37">
        <f>SUMIF('Emissions Forecast'!$C$44:$C$47,"=Yes",'Emissions Forecast'!S44:S47)*IF($B$7="Real",IF($E$13="CPI",INDEX('Carbon Prices'!Q$25:Q$27,(MATCH($E$10,'Carbon Prices'!$A$25:$A$27,0))),INDEX('Carbon Prices'!Q$30:Q$32,(MATCH($E$10,'Carbon Prices'!$A$30:$A$32,0)))),IF($E$13="CPI",INDEX('Carbon Prices'!Q$15:Q$17,(MATCH($E$10,'Carbon Prices'!$A$15:$A$17,0))),INDEX('Carbon Prices'!Q$20:Q$22,(MATCH($E$10,'Carbon Prices'!$A$20:$A$22,0)))))</f>
        <v>0</v>
      </c>
      <c r="S24" s="37">
        <f>SUMIF('Emissions Forecast'!$C$44:$C$47,"=Yes",'Emissions Forecast'!T44:T47)*IF($B$7="Real",IF($E$13="CPI",INDEX('Carbon Prices'!R$25:R$27,(MATCH($E$10,'Carbon Prices'!$A$25:$A$27,0))),INDEX('Carbon Prices'!R$30:R$32,(MATCH($E$10,'Carbon Prices'!$A$30:$A$32,0)))),IF($E$13="CPI",INDEX('Carbon Prices'!R$15:R$17,(MATCH($E$10,'Carbon Prices'!$A$15:$A$17,0))),INDEX('Carbon Prices'!R$20:R$22,(MATCH($E$10,'Carbon Prices'!$A$20:$A$22,0)))))</f>
        <v>0</v>
      </c>
      <c r="T24" s="37">
        <f>SUMIF('Emissions Forecast'!$C$44:$C$47,"=Yes",'Emissions Forecast'!U44:U47)*IF($B$7="Real",IF($E$13="CPI",INDEX('Carbon Prices'!S$25:S$27,(MATCH($E$10,'Carbon Prices'!$A$25:$A$27,0))),INDEX('Carbon Prices'!S$30:S$32,(MATCH($E$10,'Carbon Prices'!$A$30:$A$32,0)))),IF($E$13="CPI",INDEX('Carbon Prices'!S$15:S$17,(MATCH($E$10,'Carbon Prices'!$A$15:$A$17,0))),INDEX('Carbon Prices'!S$20:S$22,(MATCH($E$10,'Carbon Prices'!$A$20:$A$22,0)))))</f>
        <v>0</v>
      </c>
      <c r="U24" s="37">
        <f>SUMIF('Emissions Forecast'!$C$44:$C$47,"=Yes",'Emissions Forecast'!V44:V47)*IF($B$7="Real",IF($E$13="CPI",INDEX('Carbon Prices'!T$25:T$27,(MATCH($E$10,'Carbon Prices'!$A$25:$A$27,0))),INDEX('Carbon Prices'!T$30:T$32,(MATCH($E$10,'Carbon Prices'!$A$30:$A$32,0)))),IF($E$13="CPI",INDEX('Carbon Prices'!T$15:T$17,(MATCH($E$10,'Carbon Prices'!$A$15:$A$17,0))),INDEX('Carbon Prices'!T$20:T$22,(MATCH($E$10,'Carbon Prices'!$A$20:$A$22,0)))))</f>
        <v>0</v>
      </c>
      <c r="V24" s="37">
        <f>SUMIF('Emissions Forecast'!$C$44:$C$47,"=Yes",'Emissions Forecast'!W44:W47)*IF($B$7="Real",IF($E$13="CPI",INDEX('Carbon Prices'!U$25:U$27,(MATCH($E$10,'Carbon Prices'!$A$25:$A$27,0))),INDEX('Carbon Prices'!U$30:U$32,(MATCH($E$10,'Carbon Prices'!$A$30:$A$32,0)))),IF($E$13="CPI",INDEX('Carbon Prices'!U$15:U$17,(MATCH($E$10,'Carbon Prices'!$A$15:$A$17,0))),INDEX('Carbon Prices'!U$20:U$22,(MATCH($E$10,'Carbon Prices'!$A$20:$A$22,0)))))</f>
        <v>0</v>
      </c>
      <c r="W24" s="37">
        <f>SUMIF('Emissions Forecast'!$C$44:$C$47,"=Yes",'Emissions Forecast'!X44:X47)*IF($B$7="Real",IF($E$13="CPI",INDEX('Carbon Prices'!V$25:V$27,(MATCH($E$10,'Carbon Prices'!$A$25:$A$27,0))),INDEX('Carbon Prices'!V$30:V$32,(MATCH($E$10,'Carbon Prices'!$A$30:$A$32,0)))),IF($E$13="CPI",INDEX('Carbon Prices'!V$15:V$17,(MATCH($E$10,'Carbon Prices'!$A$15:$A$17,0))),INDEX('Carbon Prices'!V$20:V$22,(MATCH($E$10,'Carbon Prices'!$A$20:$A$22,0)))))</f>
        <v>144862.55950156739</v>
      </c>
      <c r="X24" s="37">
        <f>SUMIF('Emissions Forecast'!$C$44:$C$47,"=Yes",'Emissions Forecast'!Y44:Y47)*IF($B$7="Real",IF($E$13="CPI",INDEX('Carbon Prices'!W$25:W$27,(MATCH($E$10,'Carbon Prices'!$A$25:$A$27,0))),INDEX('Carbon Prices'!W$30:W$32,(MATCH($E$10,'Carbon Prices'!$A$30:$A$32,0)))),IF($E$13="CPI",INDEX('Carbon Prices'!W$15:W$17,(MATCH($E$10,'Carbon Prices'!$A$15:$A$17,0))),INDEX('Carbon Prices'!W$20:W$22,(MATCH($E$10,'Carbon Prices'!$A$20:$A$22,0)))))</f>
        <v>146512.62132779541</v>
      </c>
      <c r="Y24" s="37">
        <f>SUMIF('Emissions Forecast'!$C$44:$C$47,"=Yes",'Emissions Forecast'!Z44:Z47)*IF($B$7="Real",IF($E$13="CPI",INDEX('Carbon Prices'!X$25:X$27,(MATCH($E$10,'Carbon Prices'!$A$25:$A$27,0))),INDEX('Carbon Prices'!X$30:X$32,(MATCH($E$10,'Carbon Prices'!$A$30:$A$32,0)))),IF($E$13="CPI",INDEX('Carbon Prices'!X$15:X$17,(MATCH($E$10,'Carbon Prices'!$A$15:$A$17,0))),INDEX('Carbon Prices'!X$20:X$22,(MATCH($E$10,'Carbon Prices'!$A$20:$A$22,0)))))</f>
        <v>3525.2270240785451</v>
      </c>
      <c r="Z24" s="37">
        <f>SUMIF('Emissions Forecast'!$C$44:$C$47,"=Yes",'Emissions Forecast'!AA44:AA47)*IF($B$7="Real",IF($E$13="CPI",INDEX('Carbon Prices'!Y$25:Y$27,(MATCH($E$10,'Carbon Prices'!$A$25:$A$27,0))),INDEX('Carbon Prices'!Y$30:Y$32,(MATCH($E$10,'Carbon Prices'!$A$30:$A$32,0)))),IF($E$13="CPI",INDEX('Carbon Prices'!Y$15:Y$17,(MATCH($E$10,'Carbon Prices'!$A$15:$A$17,0))),INDEX('Carbon Prices'!Y$20:Y$22,(MATCH($E$10,'Carbon Prices'!$A$20:$A$22,0)))))</f>
        <v>0</v>
      </c>
      <c r="AA24" s="37">
        <f>SUMIF('Emissions Forecast'!$C$44:$C$47,"=Yes",'Emissions Forecast'!AB44:AB47)*IF($B$7="Real",IF($E$13="CPI",INDEX('Carbon Prices'!Z$25:Z$27,(MATCH($E$10,'Carbon Prices'!$A$25:$A$27,0))),INDEX('Carbon Prices'!Z$30:Z$32,(MATCH($E$10,'Carbon Prices'!$A$30:$A$32,0)))),IF($E$13="CPI",INDEX('Carbon Prices'!Z$15:Z$17,(MATCH($E$10,'Carbon Prices'!$A$15:$A$17,0))),INDEX('Carbon Prices'!Z$20:Z$22,(MATCH($E$10,'Carbon Prices'!$A$20:$A$22,0)))))</f>
        <v>0</v>
      </c>
      <c r="AB24" s="37">
        <f>SUMIF('Emissions Forecast'!$C$44:$C$47,"=Yes",'Emissions Forecast'!AC44:AC47)*IF($B$7="Real",IF($E$13="CPI",INDEX('Carbon Prices'!AA$25:AA$27,(MATCH($E$10,'Carbon Prices'!$A$25:$A$27,0))),INDEX('Carbon Prices'!AA$30:AA$32,(MATCH($E$10,'Carbon Prices'!$A$30:$A$32,0)))),IF($E$13="CPI",INDEX('Carbon Prices'!AA$15:AA$17,(MATCH($E$10,'Carbon Prices'!$A$15:$A$17,0))),INDEX('Carbon Prices'!AA$20:AA$22,(MATCH($E$10,'Carbon Prices'!$A$20:$A$22,0)))))</f>
        <v>0</v>
      </c>
      <c r="AC24" s="37">
        <f>SUMIF('Emissions Forecast'!$C$44:$C$47,"=Yes",'Emissions Forecast'!AD44:AD47)*IF($B$7="Real",IF($E$13="CPI",INDEX('Carbon Prices'!AB$25:AB$27,(MATCH($E$10,'Carbon Prices'!$A$25:$A$27,0))),INDEX('Carbon Prices'!AB$30:AB$32,(MATCH($E$10,'Carbon Prices'!$A$30:$A$32,0)))),IF($E$13="CPI",INDEX('Carbon Prices'!AB$15:AB$17,(MATCH($E$10,'Carbon Prices'!$A$15:$A$17,0))),INDEX('Carbon Prices'!AB$20:AB$22,(MATCH($E$10,'Carbon Prices'!$A$20:$A$22,0)))))</f>
        <v>0</v>
      </c>
      <c r="AD24" s="37">
        <f>SUMIF('Emissions Forecast'!$C$44:$C$47,"=Yes",'Emissions Forecast'!AE44:AE47)*IF($B$7="Real",IF($E$13="CPI",INDEX('Carbon Prices'!AC$25:AC$27,(MATCH($E$10,'Carbon Prices'!$A$25:$A$27,0))),INDEX('Carbon Prices'!AC$30:AC$32,(MATCH($E$10,'Carbon Prices'!$A$30:$A$32,0)))),IF($E$13="CPI",INDEX('Carbon Prices'!AC$15:AC$17,(MATCH($E$10,'Carbon Prices'!$A$15:$A$17,0))),INDEX('Carbon Prices'!AC$20:AC$22,(MATCH($E$10,'Carbon Prices'!$A$20:$A$22,0)))))</f>
        <v>0</v>
      </c>
      <c r="AE24" s="37">
        <f>SUMIF('Emissions Forecast'!$C$44:$C$47,"=Yes",'Emissions Forecast'!AF44:AF47)*IF($B$7="Real",IF($E$13="CPI",INDEX('Carbon Prices'!AD$25:AD$27,(MATCH($E$10,'Carbon Prices'!$A$25:$A$27,0))),INDEX('Carbon Prices'!AD$30:AD$32,(MATCH($E$10,'Carbon Prices'!$A$30:$A$32,0)))),IF($E$13="CPI",INDEX('Carbon Prices'!AD$15:AD$17,(MATCH($E$10,'Carbon Prices'!$A$15:$A$17,0))),INDEX('Carbon Prices'!AD$20:AD$22,(MATCH($E$10,'Carbon Prices'!$A$20:$A$22,0)))))</f>
        <v>0</v>
      </c>
      <c r="AF24" s="37">
        <f>SUMIF('Emissions Forecast'!$C$44:$C$47,"=Yes",'Emissions Forecast'!AG44:AG47)*IF($B$7="Real",IF($E$13="CPI",INDEX('Carbon Prices'!AE$25:AE$27,(MATCH($E$10,'Carbon Prices'!$A$25:$A$27,0))),INDEX('Carbon Prices'!AE$30:AE$32,(MATCH($E$10,'Carbon Prices'!$A$30:$A$32,0)))),IF($E$13="CPI",INDEX('Carbon Prices'!AE$15:AE$17,(MATCH($E$10,'Carbon Prices'!$A$15:$A$17,0))),INDEX('Carbon Prices'!AE$20:AE$22,(MATCH($E$10,'Carbon Prices'!$A$20:$A$22,0)))))</f>
        <v>0</v>
      </c>
      <c r="AG24" s="37">
        <f>SUMIF('Emissions Forecast'!$C$44:$C$47,"=Yes",'Emissions Forecast'!AH44:AH47)*IF($B$7="Real",IF($E$13="CPI",INDEX('Carbon Prices'!AF$25:AF$27,(MATCH($E$10,'Carbon Prices'!$A$25:$A$27,0))),INDEX('Carbon Prices'!AF$30:AF$32,(MATCH($E$10,'Carbon Prices'!$A$30:$A$32,0)))),IF($E$13="CPI",INDEX('Carbon Prices'!AF$15:AF$17,(MATCH($E$10,'Carbon Prices'!$A$15:$A$17,0))),INDEX('Carbon Prices'!AF$20:AF$22,(MATCH($E$10,'Carbon Prices'!$A$20:$A$22,0)))))</f>
        <v>0</v>
      </c>
      <c r="AH24" s="37">
        <f>SUMIF('Emissions Forecast'!$C$44:$C$47,"=Yes",'Emissions Forecast'!AI44:AI47)*IF($B$7="Real",IF($E$13="CPI",INDEX('Carbon Prices'!AG$25:AG$27,(MATCH($E$10,'Carbon Prices'!$A$25:$A$27,0))),INDEX('Carbon Prices'!AG$30:AG$32,(MATCH($E$10,'Carbon Prices'!$A$30:$A$32,0)))),IF($E$13="CPI",INDEX('Carbon Prices'!AG$15:AG$17,(MATCH($E$10,'Carbon Prices'!$A$15:$A$17,0))),INDEX('Carbon Prices'!AG$20:AG$22,(MATCH($E$10,'Carbon Prices'!$A$20:$A$22,0)))))</f>
        <v>0</v>
      </c>
      <c r="AI24" s="37">
        <f>SUMIF('Emissions Forecast'!$C$44:$C$47,"=Yes",'Emissions Forecast'!AJ44:AJ47)*IF($B$7="Real",IF($E$13="CPI",INDEX('Carbon Prices'!AH$25:AH$27,(MATCH($E$10,'Carbon Prices'!$A$25:$A$27,0))),INDEX('Carbon Prices'!AH$30:AH$32,(MATCH($E$10,'Carbon Prices'!$A$30:$A$32,0)))),IF($E$13="CPI",INDEX('Carbon Prices'!AH$15:AH$17,(MATCH($E$10,'Carbon Prices'!$A$15:$A$17,0))),INDEX('Carbon Prices'!AH$20:AH$22,(MATCH($E$10,'Carbon Prices'!$A$20:$A$22,0)))))</f>
        <v>0</v>
      </c>
      <c r="AJ24" s="37">
        <f>SUMIF('Emissions Forecast'!$C$44:$C$47,"=Yes",'Emissions Forecast'!AK44:AK47)*IF($B$7="Real",IF($E$13="CPI",INDEX('Carbon Prices'!AI$25:AI$27,(MATCH($E$10,'Carbon Prices'!$A$25:$A$27,0))),INDEX('Carbon Prices'!AI$30:AI$32,(MATCH($E$10,'Carbon Prices'!$A$30:$A$32,0)))),IF($E$13="CPI",INDEX('Carbon Prices'!AI$15:AI$17,(MATCH($E$10,'Carbon Prices'!$A$15:$A$17,0))),INDEX('Carbon Prices'!AI$20:AI$22,(MATCH($E$10,'Carbon Prices'!$A$20:$A$22,0)))))</f>
        <v>0</v>
      </c>
      <c r="AK24" s="37">
        <f>SUMIF('Emissions Forecast'!$C$44:$C$47,"=Yes",'Emissions Forecast'!AL44:AL47)*IF($B$7="Real",IF($E$13="CPI",INDEX('Carbon Prices'!AJ$25:AJ$27,(MATCH($E$10,'Carbon Prices'!$A$25:$A$27,0))),INDEX('Carbon Prices'!AJ$30:AJ$32,(MATCH($E$10,'Carbon Prices'!$A$30:$A$32,0)))),IF($E$13="CPI",INDEX('Carbon Prices'!AJ$15:AJ$17,(MATCH($E$10,'Carbon Prices'!$A$15:$A$17,0))),INDEX('Carbon Prices'!AJ$20:AJ$22,(MATCH($E$10,'Carbon Prices'!$A$20:$A$22,0)))))</f>
        <v>0</v>
      </c>
      <c r="AL24" s="37">
        <f>SUMIF('Emissions Forecast'!$C$44:$C$47,"=Yes",'Emissions Forecast'!AM44:AM47)*IF($B$7="Real",IF($E$13="CPI",INDEX('Carbon Prices'!AK$25:AK$27,(MATCH($E$10,'Carbon Prices'!$A$25:$A$27,0))),INDEX('Carbon Prices'!AK$30:AK$32,(MATCH($E$10,'Carbon Prices'!$A$30:$A$32,0)))),IF($E$13="CPI",INDEX('Carbon Prices'!AK$15:AK$17,(MATCH($E$10,'Carbon Prices'!$A$15:$A$17,0))),INDEX('Carbon Prices'!AK$20:AK$22,(MATCH($E$10,'Carbon Prices'!$A$20:$A$22,0)))))</f>
        <v>0</v>
      </c>
      <c r="AM24" s="37">
        <f>SUMIF('Emissions Forecast'!$C$44:$C$47,"=Yes",'Emissions Forecast'!AN44:AN47)*IF($B$7="Real",IF($E$13="CPI",INDEX('Carbon Prices'!AL$25:AL$27,(MATCH($E$10,'Carbon Prices'!$A$25:$A$27,0))),INDEX('Carbon Prices'!AL$30:AL$32,(MATCH($E$10,'Carbon Prices'!$A$30:$A$32,0)))),IF($E$13="CPI",INDEX('Carbon Prices'!AL$15:AL$17,(MATCH($E$10,'Carbon Prices'!$A$15:$A$17,0))),INDEX('Carbon Prices'!AL$20:AL$22,(MATCH($E$10,'Carbon Prices'!$A$20:$A$22,0)))))</f>
        <v>0</v>
      </c>
      <c r="AN24" s="37">
        <f>SUMIF('Emissions Forecast'!$C$44:$C$47,"=Yes",'Emissions Forecast'!AO44:AO47)*IF($B$7="Real",IF($E$13="CPI",INDEX('Carbon Prices'!AM$25:AM$27,(MATCH($E$10,'Carbon Prices'!$A$25:$A$27,0))),INDEX('Carbon Prices'!AM$30:AM$32,(MATCH($E$10,'Carbon Prices'!$A$30:$A$32,0)))),IF($E$13="CPI",INDEX('Carbon Prices'!AM$15:AM$17,(MATCH($E$10,'Carbon Prices'!$A$15:$A$17,0))),INDEX('Carbon Prices'!AM$20:AM$22,(MATCH($E$10,'Carbon Prices'!$A$20:$A$22,0)))))</f>
        <v>0</v>
      </c>
      <c r="AO24" s="37">
        <f>SUMIF('Emissions Forecast'!$C$44:$C$47,"=Yes",'Emissions Forecast'!AP44:AP47)*IF($B$7="Real",IF($E$13="CPI",INDEX('Carbon Prices'!AN$25:AN$27,(MATCH($E$10,'Carbon Prices'!$A$25:$A$27,0))),INDEX('Carbon Prices'!AN$30:AN$32,(MATCH($E$10,'Carbon Prices'!$A$30:$A$32,0)))),IF($E$13="CPI",INDEX('Carbon Prices'!AN$15:AN$17,(MATCH($E$10,'Carbon Prices'!$A$15:$A$17,0))),INDEX('Carbon Prices'!AN$20:AN$22,(MATCH($E$10,'Carbon Prices'!$A$20:$A$22,0)))))</f>
        <v>0</v>
      </c>
      <c r="AP24" s="37">
        <f>SUMIF('Emissions Forecast'!$C$44:$C$47,"=Yes",'Emissions Forecast'!AQ44:AQ47)*IF($B$7="Real",IF($E$13="CPI",INDEX('Carbon Prices'!AO$25:AO$27,(MATCH($E$10,'Carbon Prices'!$A$25:$A$27,0))),INDEX('Carbon Prices'!AO$30:AO$32,(MATCH($E$10,'Carbon Prices'!$A$30:$A$32,0)))),IF($E$13="CPI",INDEX('Carbon Prices'!AO$15:AO$17,(MATCH($E$10,'Carbon Prices'!$A$15:$A$17,0))),INDEX('Carbon Prices'!AO$20:AO$22,(MATCH($E$10,'Carbon Prices'!$A$20:$A$22,0)))))</f>
        <v>0</v>
      </c>
      <c r="AQ24" s="37">
        <f>SUMIF('Emissions Forecast'!$C$44:$C$47,"=Yes",'Emissions Forecast'!AR44:AR47)*IF($B$7="Real",IF($E$13="CPI",INDEX('Carbon Prices'!AP$25:AP$27,(MATCH($E$10,'Carbon Prices'!$A$25:$A$27,0))),INDEX('Carbon Prices'!AP$30:AP$32,(MATCH($E$10,'Carbon Prices'!$A$30:$A$32,0)))),IF($E$13="CPI",INDEX('Carbon Prices'!AP$15:AP$17,(MATCH($E$10,'Carbon Prices'!$A$15:$A$17,0))),INDEX('Carbon Prices'!AP$20:AP$22,(MATCH($E$10,'Carbon Prices'!$A$20:$A$22,0)))))</f>
        <v>0</v>
      </c>
      <c r="AR24" s="37">
        <f>SUMIF('Emissions Forecast'!$C$44:$C$47,"=Yes",'Emissions Forecast'!AS44:AS47)*IF($B$7="Real",IF($E$13="CPI",INDEX('Carbon Prices'!AQ$25:AQ$27,(MATCH($E$10,'Carbon Prices'!$A$25:$A$27,0))),INDEX('Carbon Prices'!AQ$30:AQ$32,(MATCH($E$10,'Carbon Prices'!$A$30:$A$32,0)))),IF($E$13="CPI",INDEX('Carbon Prices'!AQ$15:AQ$17,(MATCH($E$10,'Carbon Prices'!$A$15:$A$17,0))),INDEX('Carbon Prices'!AQ$20:AQ$22,(MATCH($E$10,'Carbon Prices'!$A$20:$A$22,0)))))</f>
        <v>0</v>
      </c>
      <c r="AS24" s="37">
        <f>SUMIF('Emissions Forecast'!$C$44:$C$47,"=Yes",'Emissions Forecast'!AT44:AT47)*IF($B$7="Real",IF($E$13="CPI",INDEX('Carbon Prices'!AR$25:AR$27,(MATCH($E$10,'Carbon Prices'!$A$25:$A$27,0))),INDEX('Carbon Prices'!AR$30:AR$32,(MATCH($E$10,'Carbon Prices'!$A$30:$A$32,0)))),IF($E$13="CPI",INDEX('Carbon Prices'!AR$15:AR$17,(MATCH($E$10,'Carbon Prices'!$A$15:$A$17,0))),INDEX('Carbon Prices'!AR$20:AR$22,(MATCH($E$10,'Carbon Prices'!$A$20:$A$22,0)))))</f>
        <v>0</v>
      </c>
      <c r="AT24" s="37">
        <f>SUMIF('Emissions Forecast'!$C$44:$C$47,"=Yes",'Emissions Forecast'!AU44:AU47)*IF($B$7="Real",IF($E$13="CPI",INDEX('Carbon Prices'!AS$25:AS$27,(MATCH($E$10,'Carbon Prices'!$A$25:$A$27,0))),INDEX('Carbon Prices'!AS$30:AS$32,(MATCH($E$10,'Carbon Prices'!$A$30:$A$32,0)))),IF($E$13="CPI",INDEX('Carbon Prices'!AS$15:AS$17,(MATCH($E$10,'Carbon Prices'!$A$15:$A$17,0))),INDEX('Carbon Prices'!AS$20:AS$22,(MATCH($E$10,'Carbon Prices'!$A$20:$A$22,0)))))</f>
        <v>0</v>
      </c>
      <c r="AU24" s="37">
        <f>SUMIF('Emissions Forecast'!$C$44:$C$47,"=Yes",'Emissions Forecast'!AV44:AV47)*IF($B$7="Real",IF($E$13="CPI",INDEX('Carbon Prices'!AT$25:AT$27,(MATCH($E$10,'Carbon Prices'!$A$25:$A$27,0))),INDEX('Carbon Prices'!AT$30:AT$32,(MATCH($E$10,'Carbon Prices'!$A$30:$A$32,0)))),IF($E$13="CPI",INDEX('Carbon Prices'!AT$15:AT$17,(MATCH($E$10,'Carbon Prices'!$A$15:$A$17,0))),INDEX('Carbon Prices'!AT$20:AT$22,(MATCH($E$10,'Carbon Prices'!$A$20:$A$22,0)))))</f>
        <v>0</v>
      </c>
      <c r="AV24" s="37">
        <f>SUMIF('Emissions Forecast'!$C$44:$C$47,"=Yes",'Emissions Forecast'!AW44:AW47)*IF($B$7="Real",IF($E$13="CPI",INDEX('Carbon Prices'!AU$25:AU$27,(MATCH($E$10,'Carbon Prices'!$A$25:$A$27,0))),INDEX('Carbon Prices'!AU$30:AU$32,(MATCH($E$10,'Carbon Prices'!$A$30:$A$32,0)))),IF($E$13="CPI",INDEX('Carbon Prices'!AU$15:AU$17,(MATCH($E$10,'Carbon Prices'!$A$15:$A$17,0))),INDEX('Carbon Prices'!AU$20:AU$22,(MATCH($E$10,'Carbon Prices'!$A$20:$A$22,0)))))</f>
        <v>0</v>
      </c>
      <c r="AW24" s="37">
        <f>SUMIF('Emissions Forecast'!$C$44:$C$47,"=Yes",'Emissions Forecast'!AX44:AX47)*IF($B$7="Real",IF($E$13="CPI",INDEX('Carbon Prices'!AV$25:AV$27,(MATCH($E$10,'Carbon Prices'!$A$25:$A$27,0))),INDEX('Carbon Prices'!AV$30:AV$32,(MATCH($E$10,'Carbon Prices'!$A$30:$A$32,0)))),IF($E$13="CPI",INDEX('Carbon Prices'!AV$15:AV$17,(MATCH($E$10,'Carbon Prices'!$A$15:$A$17,0))),INDEX('Carbon Prices'!AV$20:AV$22,(MATCH($E$10,'Carbon Prices'!$A$20:$A$22,0)))))</f>
        <v>0</v>
      </c>
      <c r="AX24" s="37">
        <f>SUMIF('Emissions Forecast'!$C$44:$C$47,"=Yes",'Emissions Forecast'!AY44:AY47)*IF($B$7="Real",IF($E$13="CPI",INDEX('Carbon Prices'!AW$25:AW$27,(MATCH($E$10,'Carbon Prices'!$A$25:$A$27,0))),INDEX('Carbon Prices'!AW$30:AW$32,(MATCH($E$10,'Carbon Prices'!$A$30:$A$32,0)))),IF($E$13="CPI",INDEX('Carbon Prices'!AW$15:AW$17,(MATCH($E$10,'Carbon Prices'!$A$15:$A$17,0))),INDEX('Carbon Prices'!AW$20:AW$22,(MATCH($E$10,'Carbon Prices'!$A$20:$A$22,0)))))</f>
        <v>0</v>
      </c>
      <c r="AY24" s="37">
        <f>SUMIF('Emissions Forecast'!$C$44:$C$47,"=Yes",'Emissions Forecast'!AZ44:AZ47)*IF($B$7="Real",IF($E$13="CPI",INDEX('Carbon Prices'!AX$25:AX$27,(MATCH($E$10,'Carbon Prices'!$A$25:$A$27,0))),INDEX('Carbon Prices'!AX$30:AX$32,(MATCH($E$10,'Carbon Prices'!$A$30:$A$32,0)))),IF($E$13="CPI",INDEX('Carbon Prices'!AX$15:AX$17,(MATCH($E$10,'Carbon Prices'!$A$15:$A$17,0))),INDEX('Carbon Prices'!AX$20:AX$22,(MATCH($E$10,'Carbon Prices'!$A$20:$A$22,0)))))</f>
        <v>0</v>
      </c>
      <c r="AZ24" s="37">
        <f>SUMIF('Emissions Forecast'!$C$44:$C$47,"=Yes",'Emissions Forecast'!BA44:BA47)*IF($B$7="Real",IF($E$13="CPI",INDEX('Carbon Prices'!AY$25:AY$27,(MATCH($E$10,'Carbon Prices'!$A$25:$A$27,0))),INDEX('Carbon Prices'!AY$30:AY$32,(MATCH($E$10,'Carbon Prices'!$A$30:$A$32,0)))),IF($E$13="CPI",INDEX('Carbon Prices'!AY$15:AY$17,(MATCH($E$10,'Carbon Prices'!$A$15:$A$17,0))),INDEX('Carbon Prices'!AY$20:AY$22,(MATCH($E$10,'Carbon Prices'!$A$20:$A$22,0)))))</f>
        <v>0</v>
      </c>
      <c r="BA24" s="37">
        <f>SUMIF('Emissions Forecast'!$C$44:$C$47,"=Yes",'Emissions Forecast'!BB44:BB47)*IF($B$7="Real",IF($E$13="CPI",INDEX('Carbon Prices'!AZ$25:AZ$27,(MATCH($E$10,'Carbon Prices'!$A$25:$A$27,0))),INDEX('Carbon Prices'!AZ$30:AZ$32,(MATCH($E$10,'Carbon Prices'!$A$30:$A$32,0)))),IF($E$13="CPI",INDEX('Carbon Prices'!AZ$15:AZ$17,(MATCH($E$10,'Carbon Prices'!$A$15:$A$17,0))),INDEX('Carbon Prices'!AZ$20:AZ$22,(MATCH($E$10,'Carbon Prices'!$A$20:$A$22,0)))))</f>
        <v>0</v>
      </c>
      <c r="BB24" s="37">
        <f>SUMIF('Emissions Forecast'!$C$44:$C$47,"=Yes",'Emissions Forecast'!BC44:BC47)*IF($B$7="Real",IF($E$13="CPI",INDEX('Carbon Prices'!BA$25:BA$27,(MATCH($E$10,'Carbon Prices'!$A$25:$A$27,0))),INDEX('Carbon Prices'!BA$30:BA$32,(MATCH($E$10,'Carbon Prices'!$A$30:$A$32,0)))),IF($E$13="CPI",INDEX('Carbon Prices'!BA$15:BA$17,(MATCH($E$10,'Carbon Prices'!$A$15:$A$17,0))),INDEX('Carbon Prices'!BA$20:BA$22,(MATCH($E$10,'Carbon Prices'!$A$20:$A$22,0)))))</f>
        <v>0</v>
      </c>
      <c r="BC24" s="37">
        <f>SUMIF('Emissions Forecast'!$C$44:$C$47,"=Yes",'Emissions Forecast'!BD44:BD47)*IF($B$7="Real",IF($E$13="CPI",INDEX('Carbon Prices'!BB$25:BB$27,(MATCH($E$10,'Carbon Prices'!$A$25:$A$27,0))),INDEX('Carbon Prices'!BB$30:BB$32,(MATCH($E$10,'Carbon Prices'!$A$30:$A$32,0)))),IF($E$13="CPI",INDEX('Carbon Prices'!BB$15:BB$17,(MATCH($E$10,'Carbon Prices'!$A$15:$A$17,0))),INDEX('Carbon Prices'!BB$20:BB$22,(MATCH($E$10,'Carbon Prices'!$A$20:$A$22,0)))))</f>
        <v>0</v>
      </c>
      <c r="BD24" s="37">
        <f>SUMIF('Emissions Forecast'!$C$44:$C$47,"=Yes",'Emissions Forecast'!BE44:BE47)*IF($B$7="Real",IF($E$13="CPI",INDEX('Carbon Prices'!BC$25:BC$27,(MATCH($E$10,'Carbon Prices'!$A$25:$A$27,0))),INDEX('Carbon Prices'!BC$30:BC$32,(MATCH($E$10,'Carbon Prices'!$A$30:$A$32,0)))),IF($E$13="CPI",INDEX('Carbon Prices'!BC$15:BC$17,(MATCH($E$10,'Carbon Prices'!$A$15:$A$17,0))),INDEX('Carbon Prices'!BC$20:BC$22,(MATCH($E$10,'Carbon Prices'!$A$20:$A$22,0)))))</f>
        <v>0</v>
      </c>
      <c r="BE24" s="37">
        <f>SUMIF('Emissions Forecast'!$C$44:$C$47,"=Yes",'Emissions Forecast'!BF44:BF47)*IF($B$7="Real",IF($E$13="CPI",INDEX('Carbon Prices'!BD$25:BD$27,(MATCH($E$10,'Carbon Prices'!$A$25:$A$27,0))),INDEX('Carbon Prices'!BD$30:BD$32,(MATCH($E$10,'Carbon Prices'!$A$30:$A$32,0)))),IF($E$13="CPI",INDEX('Carbon Prices'!BD$15:BD$17,(MATCH($E$10,'Carbon Prices'!$A$15:$A$17,0))),INDEX('Carbon Prices'!BD$20:BD$22,(MATCH($E$10,'Carbon Prices'!$A$20:$A$22,0)))))</f>
        <v>0</v>
      </c>
      <c r="BF24" s="37">
        <f>SUMIF('Emissions Forecast'!$C$44:$C$47,"=Yes",'Emissions Forecast'!BG44:BG47)*IF($B$7="Real",IF($E$13="CPI",INDEX('Carbon Prices'!BE$25:BE$27,(MATCH($E$10,'Carbon Prices'!$A$25:$A$27,0))),INDEX('Carbon Prices'!BE$30:BE$32,(MATCH($E$10,'Carbon Prices'!$A$30:$A$32,0)))),IF($E$13="CPI",INDEX('Carbon Prices'!BE$15:BE$17,(MATCH($E$10,'Carbon Prices'!$A$15:$A$17,0))),INDEX('Carbon Prices'!BE$20:BE$22,(MATCH($E$10,'Carbon Prices'!$A$20:$A$22,0)))))</f>
        <v>0</v>
      </c>
      <c r="BG24" s="37">
        <f>SUMIF('Emissions Forecast'!$C$44:$C$47,"=Yes",'Emissions Forecast'!BH44:BH47)*IF($B$7="Real",IF($E$13="CPI",INDEX('Carbon Prices'!BF$25:BF$27,(MATCH($E$10,'Carbon Prices'!$A$25:$A$27,0))),INDEX('Carbon Prices'!BF$30:BF$32,(MATCH($E$10,'Carbon Prices'!$A$30:$A$32,0)))),IF($E$13="CPI",INDEX('Carbon Prices'!BF$15:BF$17,(MATCH($E$10,'Carbon Prices'!$A$15:$A$17,0))),INDEX('Carbon Prices'!BF$20:BF$22,(MATCH($E$10,'Carbon Prices'!$A$20:$A$22,0)))))</f>
        <v>0</v>
      </c>
      <c r="BH24" s="37">
        <f>SUMIF('Emissions Forecast'!$C$44:$C$47,"=Yes",'Emissions Forecast'!BI44:BI47)*IF($B$7="Real",IF($E$13="CPI",INDEX('Carbon Prices'!BG$25:BG$27,(MATCH($E$10,'Carbon Prices'!$A$25:$A$27,0))),INDEX('Carbon Prices'!BG$30:BG$32,(MATCH($E$10,'Carbon Prices'!$A$30:$A$32,0)))),IF($E$13="CPI",INDEX('Carbon Prices'!BG$15:BG$17,(MATCH($E$10,'Carbon Prices'!$A$15:$A$17,0))),INDEX('Carbon Prices'!BG$20:BG$22,(MATCH($E$10,'Carbon Prices'!$A$20:$A$22,0)))))</f>
        <v>0</v>
      </c>
      <c r="BI24" s="37">
        <f>SUMIF('Emissions Forecast'!$C$44:$C$47,"=Yes",'Emissions Forecast'!BJ44:BJ47)*IF($B$7="Real",IF($E$13="CPI",INDEX('Carbon Prices'!BH$25:BH$27,(MATCH($E$10,'Carbon Prices'!$A$25:$A$27,0))),INDEX('Carbon Prices'!BH$30:BH$32,(MATCH($E$10,'Carbon Prices'!$A$30:$A$32,0)))),IF($E$13="CPI",INDEX('Carbon Prices'!BH$15:BH$17,(MATCH($E$10,'Carbon Prices'!$A$15:$A$17,0))),INDEX('Carbon Prices'!BH$20:BH$22,(MATCH($E$10,'Carbon Prices'!$A$20:$A$22,0)))))</f>
        <v>0</v>
      </c>
      <c r="BJ24" s="37">
        <f>SUMIF('Emissions Forecast'!$C$44:$C$47,"=Yes",'Emissions Forecast'!BK44:BK47)*IF($B$7="Real",IF($E$13="CPI",INDEX('Carbon Prices'!BI$25:BI$27,(MATCH($E$10,'Carbon Prices'!$A$25:$A$27,0))),INDEX('Carbon Prices'!BI$30:BI$32,(MATCH($E$10,'Carbon Prices'!$A$30:$A$32,0)))),IF($E$13="CPI",INDEX('Carbon Prices'!BI$15:BI$17,(MATCH($E$10,'Carbon Prices'!$A$15:$A$17,0))),INDEX('Carbon Prices'!BI$20:BI$22,(MATCH($E$10,'Carbon Prices'!$A$20:$A$22,0)))))</f>
        <v>0</v>
      </c>
      <c r="BK24" s="37">
        <f>SUMIF('Emissions Forecast'!$C$44:$C$47,"=Yes",'Emissions Forecast'!BL44:BL47)*IF($B$7="Real",IF($E$13="CPI",INDEX('Carbon Prices'!BJ$25:BJ$27,(MATCH($E$10,'Carbon Prices'!$A$25:$A$27,0))),INDEX('Carbon Prices'!BJ$30:BJ$32,(MATCH($E$10,'Carbon Prices'!$A$30:$A$32,0)))),IF($E$13="CPI",INDEX('Carbon Prices'!BJ$15:BJ$17,(MATCH($E$10,'Carbon Prices'!$A$15:$A$17,0))),INDEX('Carbon Prices'!BJ$20:BJ$22,(MATCH($E$10,'Carbon Prices'!$A$20:$A$22,0)))))</f>
        <v>0</v>
      </c>
      <c r="BL24" s="37">
        <f>SUMIF('Emissions Forecast'!$C$44:$C$47,"=Yes",'Emissions Forecast'!BM44:BM47)*IF($B$7="Real",IF($E$13="CPI",INDEX('Carbon Prices'!BK$25:BK$27,(MATCH($E$10,'Carbon Prices'!$A$25:$A$27,0))),INDEX('Carbon Prices'!BK$30:BK$32,(MATCH($E$10,'Carbon Prices'!$A$30:$A$32,0)))),IF($E$13="CPI",INDEX('Carbon Prices'!BK$15:BK$17,(MATCH($E$10,'Carbon Prices'!$A$15:$A$17,0))),INDEX('Carbon Prices'!BK$20:BK$22,(MATCH($E$10,'Carbon Prices'!$A$20:$A$22,0)))))</f>
        <v>0</v>
      </c>
      <c r="BM24" s="37">
        <f>SUMIF('Emissions Forecast'!$C$44:$C$47,"=Yes",'Emissions Forecast'!BN44:BN47)*IF($B$7="Real",IF($E$13="CPI",INDEX('Carbon Prices'!BL$25:BL$27,(MATCH($E$10,'Carbon Prices'!$A$25:$A$27,0))),INDEX('Carbon Prices'!BL$30:BL$32,(MATCH($E$10,'Carbon Prices'!$A$30:$A$32,0)))),IF($E$13="CPI",INDEX('Carbon Prices'!BL$15:BL$17,(MATCH($E$10,'Carbon Prices'!$A$15:$A$17,0))),INDEX('Carbon Prices'!BL$20:BL$22,(MATCH($E$10,'Carbon Prices'!$A$20:$A$22,0)))))</f>
        <v>0</v>
      </c>
      <c r="BN24" s="37">
        <f>SUMIF('Emissions Forecast'!$C$44:$C$47,"=Yes",'Emissions Forecast'!BO44:BO47)*IF($B$7="Real",IF($E$13="CPI",INDEX('Carbon Prices'!BM$25:BM$27,(MATCH($E$10,'Carbon Prices'!$A$25:$A$27,0))),INDEX('Carbon Prices'!BM$30:BM$32,(MATCH($E$10,'Carbon Prices'!$A$30:$A$32,0)))),IF($E$13="CPI",INDEX('Carbon Prices'!BM$15:BM$17,(MATCH($E$10,'Carbon Prices'!$A$15:$A$17,0))),INDEX('Carbon Prices'!BM$20:BM$22,(MATCH($E$10,'Carbon Prices'!$A$20:$A$22,0)))))</f>
        <v>0</v>
      </c>
      <c r="BO24" s="37">
        <f>SUMIF('Emissions Forecast'!$C$44:$C$47,"=Yes",'Emissions Forecast'!BP44:BP47)*IF($B$7="Real",IF($E$13="CPI",INDEX('Carbon Prices'!BN$25:BN$27,(MATCH($E$10,'Carbon Prices'!$A$25:$A$27,0))),INDEX('Carbon Prices'!BN$30:BN$32,(MATCH($E$10,'Carbon Prices'!$A$30:$A$32,0)))),IF($E$13="CPI",INDEX('Carbon Prices'!BN$15:BN$17,(MATCH($E$10,'Carbon Prices'!$A$15:$A$17,0))),INDEX('Carbon Prices'!BN$20:BN$22,(MATCH($E$10,'Carbon Prices'!$A$20:$A$22,0)))))</f>
        <v>0</v>
      </c>
      <c r="BP24" s="37">
        <f>SUMIF('Emissions Forecast'!$C$44:$C$47,"=Yes",'Emissions Forecast'!BQ44:BQ47)*IF($B$7="Real",IF($E$13="CPI",INDEX('Carbon Prices'!BO$25:BO$27,(MATCH($E$10,'Carbon Prices'!$A$25:$A$27,0))),INDEX('Carbon Prices'!BO$30:BO$32,(MATCH($E$10,'Carbon Prices'!$A$30:$A$32,0)))),IF($E$13="CPI",INDEX('Carbon Prices'!BO$15:BO$17,(MATCH($E$10,'Carbon Prices'!$A$15:$A$17,0))),INDEX('Carbon Prices'!BO$20:BO$22,(MATCH($E$10,'Carbon Prices'!$A$20:$A$22,0)))))</f>
        <v>0</v>
      </c>
      <c r="BQ24" s="37">
        <f>SUMIF('Emissions Forecast'!$C$44:$C$47,"=Yes",'Emissions Forecast'!BR44:BR47)*IF($B$7="Real",IF($E$13="CPI",INDEX('Carbon Prices'!BP$25:BP$27,(MATCH($E$10,'Carbon Prices'!$A$25:$A$27,0))),INDEX('Carbon Prices'!BP$30:BP$32,(MATCH($E$10,'Carbon Prices'!$A$30:$A$32,0)))),IF($E$13="CPI",INDEX('Carbon Prices'!BP$15:BP$17,(MATCH($E$10,'Carbon Prices'!$A$15:$A$17,0))),INDEX('Carbon Prices'!BP$20:BP$22,(MATCH($E$10,'Carbon Prices'!$A$20:$A$22,0)))))</f>
        <v>0</v>
      </c>
      <c r="BR24" s="37">
        <f>SUMIF('Emissions Forecast'!$C$44:$C$47,"=Yes",'Emissions Forecast'!BS44:BS47)*IF($B$7="Real",IF($E$13="CPI",INDEX('Carbon Prices'!BQ$25:BQ$27,(MATCH($E$10,'Carbon Prices'!$A$25:$A$27,0))),INDEX('Carbon Prices'!BQ$30:BQ$32,(MATCH($E$10,'Carbon Prices'!$A$30:$A$32,0)))),IF($E$13="CPI",INDEX('Carbon Prices'!BQ$15:BQ$17,(MATCH($E$10,'Carbon Prices'!$A$15:$A$17,0))),INDEX('Carbon Prices'!BQ$20:BQ$22,(MATCH($E$10,'Carbon Prices'!$A$20:$A$22,0)))))</f>
        <v>0</v>
      </c>
      <c r="BS24" s="37">
        <f>SUMIF('Emissions Forecast'!$C$44:$C$47,"=Yes",'Emissions Forecast'!BT44:BT47)*IF($B$7="Real",IF($E$13="CPI",INDEX('Carbon Prices'!BR$25:BR$27,(MATCH($E$10,'Carbon Prices'!$A$25:$A$27,0))),INDEX('Carbon Prices'!BR$30:BR$32,(MATCH($E$10,'Carbon Prices'!$A$30:$A$32,0)))),IF($E$13="CPI",INDEX('Carbon Prices'!BR$15:BR$17,(MATCH($E$10,'Carbon Prices'!$A$15:$A$17,0))),INDEX('Carbon Prices'!BR$20:BR$22,(MATCH($E$10,'Carbon Prices'!$A$20:$A$22,0)))))</f>
        <v>0</v>
      </c>
      <c r="BT24" s="37">
        <f>SUMIF('Emissions Forecast'!$C$44:$C$47,"=Yes",'Emissions Forecast'!BU44:BU47)*IF($B$7="Real",IF($E$13="CPI",INDEX('Carbon Prices'!BS$25:BS$27,(MATCH($E$10,'Carbon Prices'!$A$25:$A$27,0))),INDEX('Carbon Prices'!BS$30:BS$32,(MATCH($E$10,'Carbon Prices'!$A$30:$A$32,0)))),IF($E$13="CPI",INDEX('Carbon Prices'!BS$15:BS$17,(MATCH($E$10,'Carbon Prices'!$A$15:$A$17,0))),INDEX('Carbon Prices'!BS$20:BS$22,(MATCH($E$10,'Carbon Prices'!$A$20:$A$22,0)))))</f>
        <v>0</v>
      </c>
      <c r="BU24" s="37">
        <f>SUMIF('Emissions Forecast'!$C$44:$C$47,"=Yes",'Emissions Forecast'!BV44:BV47)*IF($B$7="Real",IF($E$13="CPI",INDEX('Carbon Prices'!BT$25:BT$27,(MATCH($E$10,'Carbon Prices'!$A$25:$A$27,0))),INDEX('Carbon Prices'!BT$30:BT$32,(MATCH($E$10,'Carbon Prices'!$A$30:$A$32,0)))),IF($E$13="CPI",INDEX('Carbon Prices'!BT$15:BT$17,(MATCH($E$10,'Carbon Prices'!$A$15:$A$17,0))),INDEX('Carbon Prices'!BT$20:BT$22,(MATCH($E$10,'Carbon Prices'!$A$20:$A$22,0)))))</f>
        <v>0</v>
      </c>
      <c r="BV24" s="37">
        <f>SUMIF('Emissions Forecast'!$C$44:$C$47,"=Yes",'Emissions Forecast'!BW44:BW47)*IF($B$7="Real",IF($E$13="CPI",INDEX('Carbon Prices'!BU$25:BU$27,(MATCH($E$10,'Carbon Prices'!$A$25:$A$27,0))),INDEX('Carbon Prices'!BU$30:BU$32,(MATCH($E$10,'Carbon Prices'!$A$30:$A$32,0)))),IF($E$13="CPI",INDEX('Carbon Prices'!BU$15:BU$17,(MATCH($E$10,'Carbon Prices'!$A$15:$A$17,0))),INDEX('Carbon Prices'!BU$20:BU$22,(MATCH($E$10,'Carbon Prices'!$A$20:$A$22,0)))))</f>
        <v>0</v>
      </c>
      <c r="BW24" s="37">
        <f>SUMIF('Emissions Forecast'!$C$44:$C$47,"=Yes",'Emissions Forecast'!BX44:BX47)*IF($B$7="Real",IF($E$13="CPI",INDEX('Carbon Prices'!BV$25:BV$27,(MATCH($E$10,'Carbon Prices'!$A$25:$A$27,0))),INDEX('Carbon Prices'!BV$30:BV$32,(MATCH($E$10,'Carbon Prices'!$A$30:$A$32,0)))),IF($E$13="CPI",INDEX('Carbon Prices'!BV$15:BV$17,(MATCH($E$10,'Carbon Prices'!$A$15:$A$17,0))),INDEX('Carbon Prices'!BV$20:BV$22,(MATCH($E$10,'Carbon Prices'!$A$20:$A$22,0)))))</f>
        <v>0</v>
      </c>
      <c r="BX24" s="37">
        <f>SUMIF('Emissions Forecast'!$C$44:$C$47,"=Yes",'Emissions Forecast'!BY44:BY47)*IF($B$7="Real",IF($E$13="CPI",INDEX('Carbon Prices'!BW$25:BW$27,(MATCH($E$10,'Carbon Prices'!$A$25:$A$27,0))),INDEX('Carbon Prices'!BW$30:BW$32,(MATCH($E$10,'Carbon Prices'!$A$30:$A$32,0)))),IF($E$13="CPI",INDEX('Carbon Prices'!BW$15:BW$17,(MATCH($E$10,'Carbon Prices'!$A$15:$A$17,0))),INDEX('Carbon Prices'!BW$20:BW$22,(MATCH($E$10,'Carbon Prices'!$A$20:$A$22,0)))))</f>
        <v>0</v>
      </c>
      <c r="BY24" s="37">
        <f>SUMIF('Emissions Forecast'!$C$44:$C$47,"=Yes",'Emissions Forecast'!BZ44:BZ47)*IF($B$7="Real",IF($E$13="CPI",INDEX('Carbon Prices'!BX$25:BX$27,(MATCH($E$10,'Carbon Prices'!$A$25:$A$27,0))),INDEX('Carbon Prices'!BX$30:BX$32,(MATCH($E$10,'Carbon Prices'!$A$30:$A$32,0)))),IF($E$13="CPI",INDEX('Carbon Prices'!BX$15:BX$17,(MATCH($E$10,'Carbon Prices'!$A$15:$A$17,0))),INDEX('Carbon Prices'!BX$20:BX$22,(MATCH($E$10,'Carbon Prices'!$A$20:$A$22,0)))))</f>
        <v>0</v>
      </c>
      <c r="BZ24" s="37">
        <f>SUMIF('Emissions Forecast'!$C$44:$C$47,"=Yes",'Emissions Forecast'!CA44:CA47)*IF($B$7="Real",IF($E$13="CPI",INDEX('Carbon Prices'!BY$25:BY$27,(MATCH($E$10,'Carbon Prices'!$A$25:$A$27,0))),INDEX('Carbon Prices'!BY$30:BY$32,(MATCH($E$10,'Carbon Prices'!$A$30:$A$32,0)))),IF($E$13="CPI",INDEX('Carbon Prices'!BY$15:BY$17,(MATCH($E$10,'Carbon Prices'!$A$15:$A$17,0))),INDEX('Carbon Prices'!BY$20:BY$22,(MATCH($E$10,'Carbon Prices'!$A$20:$A$22,0)))))</f>
        <v>0</v>
      </c>
      <c r="CA24" s="37">
        <f>SUMIF('Emissions Forecast'!$C$44:$C$47,"=Yes",'Emissions Forecast'!CB44:CB47)*IF($B$7="Real",IF($E$13="CPI",INDEX('Carbon Prices'!BZ$25:BZ$27,(MATCH($E$10,'Carbon Prices'!$A$25:$A$27,0))),INDEX('Carbon Prices'!BZ$30:BZ$32,(MATCH($E$10,'Carbon Prices'!$A$30:$A$32,0)))),IF($E$13="CPI",INDEX('Carbon Prices'!BZ$15:BZ$17,(MATCH($E$10,'Carbon Prices'!$A$15:$A$17,0))),INDEX('Carbon Prices'!BZ$20:BZ$22,(MATCH($E$10,'Carbon Prices'!$A$20:$A$22,0)))))</f>
        <v>0</v>
      </c>
      <c r="CB24" s="37">
        <f>SUMIF('Emissions Forecast'!$C$44:$C$47,"=Yes",'Emissions Forecast'!CC44:CC47)*IF($B$7="Real",IF($E$13="CPI",INDEX('Carbon Prices'!CA$25:CA$27,(MATCH($E$10,'Carbon Prices'!$A$25:$A$27,0))),INDEX('Carbon Prices'!CA$30:CA$32,(MATCH($E$10,'Carbon Prices'!$A$30:$A$32,0)))),IF($E$13="CPI",INDEX('Carbon Prices'!CA$15:CA$17,(MATCH($E$10,'Carbon Prices'!$A$15:$A$17,0))),INDEX('Carbon Prices'!CA$20:CA$22,(MATCH($E$10,'Carbon Prices'!$A$20:$A$22,0)))))</f>
        <v>0</v>
      </c>
      <c r="CC24" s="37">
        <f>SUMIF('Emissions Forecast'!$C$44:$C$47,"=Yes",'Emissions Forecast'!CD44:CD47)*IF($B$7="Real",IF($E$13="CPI",INDEX('Carbon Prices'!CB$25:CB$27,(MATCH($E$10,'Carbon Prices'!$A$25:$A$27,0))),INDEX('Carbon Prices'!CB$30:CB$32,(MATCH($E$10,'Carbon Prices'!$A$30:$A$32,0)))),IF($E$13="CPI",INDEX('Carbon Prices'!CB$15:CB$17,(MATCH($E$10,'Carbon Prices'!$A$15:$A$17,0))),INDEX('Carbon Prices'!CB$20:CB$22,(MATCH($E$10,'Carbon Prices'!$A$20:$A$22,0)))))</f>
        <v>0</v>
      </c>
      <c r="CD24" s="37">
        <f>SUMIF('Emissions Forecast'!$C$44:$C$47,"=Yes",'Emissions Forecast'!CE44:CE47)*IF($B$7="Real",IF($E$13="CPI",INDEX('Carbon Prices'!CC$25:CC$27,(MATCH($E$10,'Carbon Prices'!$A$25:$A$27,0))),INDEX('Carbon Prices'!CC$30:CC$32,(MATCH($E$10,'Carbon Prices'!$A$30:$A$32,0)))),IF($E$13="CPI",INDEX('Carbon Prices'!CC$15:CC$17,(MATCH($E$10,'Carbon Prices'!$A$15:$A$17,0))),INDEX('Carbon Prices'!CC$20:CC$22,(MATCH($E$10,'Carbon Prices'!$A$20:$A$22,0)))))</f>
        <v>0</v>
      </c>
      <c r="CE24" s="37">
        <f>SUMIF('Emissions Forecast'!$C$44:$C$47,"=Yes",'Emissions Forecast'!CF44:CF47)*IF($B$7="Real",IF($E$13="CPI",INDEX('Carbon Prices'!CD$25:CD$27,(MATCH($E$10,'Carbon Prices'!$A$25:$A$27,0))),INDEX('Carbon Prices'!CD$30:CD$32,(MATCH($E$10,'Carbon Prices'!$A$30:$A$32,0)))),IF($E$13="CPI",INDEX('Carbon Prices'!CD$15:CD$17,(MATCH($E$10,'Carbon Prices'!$A$15:$A$17,0))),INDEX('Carbon Prices'!CD$20:CD$22,(MATCH($E$10,'Carbon Prices'!$A$20:$A$22,0)))))</f>
        <v>0</v>
      </c>
    </row>
    <row r="25" spans="1:83" s="44" customFormat="1" ht="15.75" customHeight="1" x14ac:dyDescent="0.35">
      <c r="A25" s="42" t="s">
        <v>46</v>
      </c>
      <c r="B25" s="84">
        <f>SUM(B22:B24)</f>
        <v>1542954.7242465077</v>
      </c>
      <c r="C25" s="43">
        <f t="shared" ref="C25:AG25" si="105">SUM(C22:C24)</f>
        <v>0</v>
      </c>
      <c r="D25" s="43">
        <f t="shared" si="105"/>
        <v>0</v>
      </c>
      <c r="E25" s="43">
        <f t="shared" si="105"/>
        <v>801845.09865372034</v>
      </c>
      <c r="F25" s="43">
        <f t="shared" si="105"/>
        <v>59339.580355778155</v>
      </c>
      <c r="G25" s="43">
        <f t="shared" si="105"/>
        <v>58299.302182459884</v>
      </c>
      <c r="H25" s="43">
        <f t="shared" si="105"/>
        <v>68673.940891607504</v>
      </c>
      <c r="I25" s="43">
        <f t="shared" si="105"/>
        <v>56890.675271069347</v>
      </c>
      <c r="J25" s="43">
        <f t="shared" si="105"/>
        <v>56125.029348317679</v>
      </c>
      <c r="K25" s="43">
        <f t="shared" si="105"/>
        <v>66002.997942700546</v>
      </c>
      <c r="L25" s="43">
        <f t="shared" si="105"/>
        <v>54588.369130695952</v>
      </c>
      <c r="M25" s="43">
        <f t="shared" si="105"/>
        <v>53818.760850533326</v>
      </c>
      <c r="N25" s="43">
        <f t="shared" si="105"/>
        <v>63473.653087183491</v>
      </c>
      <c r="O25" s="43">
        <f t="shared" si="105"/>
        <v>52461.747884864322</v>
      </c>
      <c r="P25" s="43">
        <f t="shared" si="105"/>
        <v>51688.884394985718</v>
      </c>
      <c r="Q25" s="43">
        <f t="shared" si="105"/>
        <v>247586.87881610813</v>
      </c>
      <c r="R25" s="43">
        <f t="shared" si="105"/>
        <v>50315.956378273942</v>
      </c>
      <c r="S25" s="43">
        <f t="shared" si="105"/>
        <v>59266.616671299642</v>
      </c>
      <c r="T25" s="43">
        <f t="shared" si="105"/>
        <v>49093.346072807639</v>
      </c>
      <c r="U25" s="43">
        <f t="shared" si="105"/>
        <v>48321.426574864861</v>
      </c>
      <c r="V25" s="43">
        <f t="shared" si="105"/>
        <v>0</v>
      </c>
      <c r="W25" s="43">
        <f t="shared" si="105"/>
        <v>144862.55950156739</v>
      </c>
      <c r="X25" s="43">
        <f t="shared" si="105"/>
        <v>146512.62132779541</v>
      </c>
      <c r="Y25" s="43">
        <f t="shared" si="105"/>
        <v>3525.2270240785451</v>
      </c>
      <c r="Z25" s="43">
        <f t="shared" si="105"/>
        <v>0</v>
      </c>
      <c r="AA25" s="43">
        <f t="shared" si="105"/>
        <v>0</v>
      </c>
      <c r="AB25" s="43">
        <f t="shared" si="105"/>
        <v>0</v>
      </c>
      <c r="AC25" s="43">
        <f t="shared" si="105"/>
        <v>0</v>
      </c>
      <c r="AD25" s="43">
        <f t="shared" si="105"/>
        <v>0</v>
      </c>
      <c r="AE25" s="43">
        <f t="shared" si="105"/>
        <v>0</v>
      </c>
      <c r="AF25" s="43">
        <f t="shared" si="105"/>
        <v>0</v>
      </c>
      <c r="AG25" s="43">
        <f t="shared" si="105"/>
        <v>0</v>
      </c>
      <c r="AH25" s="43">
        <f t="shared" ref="AH25:BP25" si="106">SUM(AH22:AH24)</f>
        <v>0</v>
      </c>
      <c r="AI25" s="43">
        <f t="shared" si="106"/>
        <v>0</v>
      </c>
      <c r="AJ25" s="43">
        <f t="shared" si="106"/>
        <v>0</v>
      </c>
      <c r="AK25" s="43">
        <f t="shared" si="106"/>
        <v>0</v>
      </c>
      <c r="AL25" s="43">
        <f t="shared" si="106"/>
        <v>0</v>
      </c>
      <c r="AM25" s="43">
        <f t="shared" si="106"/>
        <v>0</v>
      </c>
      <c r="AN25" s="43">
        <f t="shared" si="106"/>
        <v>0</v>
      </c>
      <c r="AO25" s="43">
        <f t="shared" si="106"/>
        <v>0</v>
      </c>
      <c r="AP25" s="43">
        <f t="shared" si="106"/>
        <v>0</v>
      </c>
      <c r="AQ25" s="43">
        <f t="shared" si="106"/>
        <v>0</v>
      </c>
      <c r="AR25" s="43">
        <f t="shared" si="106"/>
        <v>0</v>
      </c>
      <c r="AS25" s="43">
        <f t="shared" si="106"/>
        <v>0</v>
      </c>
      <c r="AT25" s="43">
        <f t="shared" si="106"/>
        <v>0</v>
      </c>
      <c r="AU25" s="43">
        <f t="shared" si="106"/>
        <v>0</v>
      </c>
      <c r="AV25" s="43">
        <f t="shared" si="106"/>
        <v>0</v>
      </c>
      <c r="AW25" s="43">
        <f t="shared" si="106"/>
        <v>0</v>
      </c>
      <c r="AX25" s="43">
        <f t="shared" si="106"/>
        <v>0</v>
      </c>
      <c r="AY25" s="43">
        <f t="shared" si="106"/>
        <v>0</v>
      </c>
      <c r="AZ25" s="43">
        <f t="shared" si="106"/>
        <v>0</v>
      </c>
      <c r="BA25" s="43">
        <f t="shared" si="106"/>
        <v>0</v>
      </c>
      <c r="BB25" s="43">
        <f t="shared" si="106"/>
        <v>0</v>
      </c>
      <c r="BC25" s="43">
        <f t="shared" si="106"/>
        <v>0</v>
      </c>
      <c r="BD25" s="43">
        <f t="shared" si="106"/>
        <v>0</v>
      </c>
      <c r="BE25" s="43">
        <f t="shared" si="106"/>
        <v>0</v>
      </c>
      <c r="BF25" s="43">
        <f t="shared" si="106"/>
        <v>0</v>
      </c>
      <c r="BG25" s="43">
        <f t="shared" si="106"/>
        <v>0</v>
      </c>
      <c r="BH25" s="43">
        <f t="shared" si="106"/>
        <v>0</v>
      </c>
      <c r="BI25" s="43">
        <f t="shared" si="106"/>
        <v>0</v>
      </c>
      <c r="BJ25" s="43">
        <f t="shared" si="106"/>
        <v>0</v>
      </c>
      <c r="BK25" s="43">
        <f t="shared" si="106"/>
        <v>0</v>
      </c>
      <c r="BL25" s="43">
        <f t="shared" si="106"/>
        <v>0</v>
      </c>
      <c r="BM25" s="43">
        <f t="shared" si="106"/>
        <v>0</v>
      </c>
      <c r="BN25" s="43">
        <f t="shared" si="106"/>
        <v>0</v>
      </c>
      <c r="BO25" s="43">
        <f t="shared" si="106"/>
        <v>0</v>
      </c>
      <c r="BP25" s="43">
        <f t="shared" si="106"/>
        <v>0</v>
      </c>
      <c r="BQ25" s="43">
        <f t="shared" ref="BQ25:CE25" si="107">SUM(BQ22:BQ24)</f>
        <v>0</v>
      </c>
      <c r="BR25" s="43">
        <f t="shared" si="107"/>
        <v>0</v>
      </c>
      <c r="BS25" s="43">
        <f t="shared" si="107"/>
        <v>0</v>
      </c>
      <c r="BT25" s="43">
        <f t="shared" si="107"/>
        <v>0</v>
      </c>
      <c r="BU25" s="43">
        <f t="shared" si="107"/>
        <v>0</v>
      </c>
      <c r="BV25" s="43">
        <f t="shared" si="107"/>
        <v>0</v>
      </c>
      <c r="BW25" s="43">
        <f t="shared" si="107"/>
        <v>0</v>
      </c>
      <c r="BX25" s="43">
        <f t="shared" si="107"/>
        <v>0</v>
      </c>
      <c r="BY25" s="43">
        <f t="shared" si="107"/>
        <v>0</v>
      </c>
      <c r="BZ25" s="43">
        <f t="shared" si="107"/>
        <v>0</v>
      </c>
      <c r="CA25" s="43">
        <f t="shared" si="107"/>
        <v>0</v>
      </c>
      <c r="CB25" s="43">
        <f t="shared" si="107"/>
        <v>0</v>
      </c>
      <c r="CC25" s="43">
        <f t="shared" si="107"/>
        <v>0</v>
      </c>
      <c r="CD25" s="43">
        <f t="shared" si="107"/>
        <v>0</v>
      </c>
      <c r="CE25" s="43">
        <f t="shared" si="107"/>
        <v>0</v>
      </c>
    </row>
    <row r="26" spans="1:83" s="44" customFormat="1" ht="15.75" customHeight="1" x14ac:dyDescent="0.35">
      <c r="A26" s="71"/>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row>
    <row r="27" spans="1:83" s="44" customFormat="1" ht="14.5" x14ac:dyDescent="0.35">
      <c r="A27" s="33" t="s">
        <v>68</v>
      </c>
      <c r="B27" s="33" t="s">
        <v>108</v>
      </c>
      <c r="C27" s="34">
        <v>2020</v>
      </c>
      <c r="D27" s="34">
        <f t="shared" ref="D27:AG27" si="108">C27+1</f>
        <v>2021</v>
      </c>
      <c r="E27" s="34">
        <f t="shared" si="108"/>
        <v>2022</v>
      </c>
      <c r="F27" s="34">
        <f t="shared" si="108"/>
        <v>2023</v>
      </c>
      <c r="G27" s="34">
        <f t="shared" si="108"/>
        <v>2024</v>
      </c>
      <c r="H27" s="34">
        <f t="shared" si="108"/>
        <v>2025</v>
      </c>
      <c r="I27" s="34">
        <f t="shared" si="108"/>
        <v>2026</v>
      </c>
      <c r="J27" s="34">
        <f t="shared" si="108"/>
        <v>2027</v>
      </c>
      <c r="K27" s="34">
        <f t="shared" si="108"/>
        <v>2028</v>
      </c>
      <c r="L27" s="34">
        <f t="shared" si="108"/>
        <v>2029</v>
      </c>
      <c r="M27" s="34">
        <f t="shared" si="108"/>
        <v>2030</v>
      </c>
      <c r="N27" s="34">
        <f t="shared" si="108"/>
        <v>2031</v>
      </c>
      <c r="O27" s="34">
        <f t="shared" si="108"/>
        <v>2032</v>
      </c>
      <c r="P27" s="34">
        <f t="shared" si="108"/>
        <v>2033</v>
      </c>
      <c r="Q27" s="34">
        <f t="shared" si="108"/>
        <v>2034</v>
      </c>
      <c r="R27" s="34">
        <f t="shared" si="108"/>
        <v>2035</v>
      </c>
      <c r="S27" s="34">
        <f t="shared" si="108"/>
        <v>2036</v>
      </c>
      <c r="T27" s="34">
        <f t="shared" si="108"/>
        <v>2037</v>
      </c>
      <c r="U27" s="34">
        <f t="shared" si="108"/>
        <v>2038</v>
      </c>
      <c r="V27" s="34">
        <f t="shared" si="108"/>
        <v>2039</v>
      </c>
      <c r="W27" s="34">
        <f t="shared" si="108"/>
        <v>2040</v>
      </c>
      <c r="X27" s="34">
        <f t="shared" si="108"/>
        <v>2041</v>
      </c>
      <c r="Y27" s="34">
        <f t="shared" si="108"/>
        <v>2042</v>
      </c>
      <c r="Z27" s="34">
        <f t="shared" si="108"/>
        <v>2043</v>
      </c>
      <c r="AA27" s="34">
        <f t="shared" si="108"/>
        <v>2044</v>
      </c>
      <c r="AB27" s="34">
        <f t="shared" si="108"/>
        <v>2045</v>
      </c>
      <c r="AC27" s="34">
        <f t="shared" si="108"/>
        <v>2046</v>
      </c>
      <c r="AD27" s="34">
        <f t="shared" si="108"/>
        <v>2047</v>
      </c>
      <c r="AE27" s="34">
        <f t="shared" si="108"/>
        <v>2048</v>
      </c>
      <c r="AF27" s="34">
        <f t="shared" si="108"/>
        <v>2049</v>
      </c>
      <c r="AG27" s="34">
        <f t="shared" si="108"/>
        <v>2050</v>
      </c>
      <c r="AH27" s="34">
        <f t="shared" ref="AH27" si="109">AG27+1</f>
        <v>2051</v>
      </c>
      <c r="AI27" s="34">
        <f t="shared" ref="AI27" si="110">AH27+1</f>
        <v>2052</v>
      </c>
      <c r="AJ27" s="34">
        <f t="shared" ref="AJ27" si="111">AI27+1</f>
        <v>2053</v>
      </c>
      <c r="AK27" s="34">
        <f t="shared" ref="AK27" si="112">AJ27+1</f>
        <v>2054</v>
      </c>
      <c r="AL27" s="34">
        <f t="shared" ref="AL27" si="113">AK27+1</f>
        <v>2055</v>
      </c>
      <c r="AM27" s="34">
        <f t="shared" ref="AM27" si="114">AL27+1</f>
        <v>2056</v>
      </c>
      <c r="AN27" s="34">
        <f t="shared" ref="AN27" si="115">AM27+1</f>
        <v>2057</v>
      </c>
      <c r="AO27" s="34">
        <f t="shared" ref="AO27" si="116">AN27+1</f>
        <v>2058</v>
      </c>
      <c r="AP27" s="34">
        <f t="shared" ref="AP27" si="117">AO27+1</f>
        <v>2059</v>
      </c>
      <c r="AQ27" s="34">
        <f t="shared" ref="AQ27" si="118">AP27+1</f>
        <v>2060</v>
      </c>
      <c r="AR27" s="34">
        <f t="shared" ref="AR27" si="119">AQ27+1</f>
        <v>2061</v>
      </c>
      <c r="AS27" s="34">
        <f t="shared" ref="AS27" si="120">AR27+1</f>
        <v>2062</v>
      </c>
      <c r="AT27" s="34">
        <f t="shared" ref="AT27" si="121">AS27+1</f>
        <v>2063</v>
      </c>
      <c r="AU27" s="34">
        <f t="shared" ref="AU27" si="122">AT27+1</f>
        <v>2064</v>
      </c>
      <c r="AV27" s="34">
        <f t="shared" ref="AV27" si="123">AU27+1</f>
        <v>2065</v>
      </c>
      <c r="AW27" s="34">
        <f t="shared" ref="AW27" si="124">AV27+1</f>
        <v>2066</v>
      </c>
      <c r="AX27" s="34">
        <f t="shared" ref="AX27" si="125">AW27+1</f>
        <v>2067</v>
      </c>
      <c r="AY27" s="34">
        <f t="shared" ref="AY27" si="126">AX27+1</f>
        <v>2068</v>
      </c>
      <c r="AZ27" s="34">
        <f t="shared" ref="AZ27" si="127">AY27+1</f>
        <v>2069</v>
      </c>
      <c r="BA27" s="34">
        <f t="shared" ref="BA27" si="128">AZ27+1</f>
        <v>2070</v>
      </c>
      <c r="BB27" s="34">
        <f t="shared" ref="BB27" si="129">BA27+1</f>
        <v>2071</v>
      </c>
      <c r="BC27" s="34">
        <f t="shared" ref="BC27" si="130">BB27+1</f>
        <v>2072</v>
      </c>
      <c r="BD27" s="34">
        <f t="shared" ref="BD27" si="131">BC27+1</f>
        <v>2073</v>
      </c>
      <c r="BE27" s="34">
        <f t="shared" ref="BE27" si="132">BD27+1</f>
        <v>2074</v>
      </c>
      <c r="BF27" s="34">
        <f t="shared" ref="BF27" si="133">BE27+1</f>
        <v>2075</v>
      </c>
      <c r="BG27" s="34">
        <f t="shared" ref="BG27" si="134">BF27+1</f>
        <v>2076</v>
      </c>
      <c r="BH27" s="34">
        <f t="shared" ref="BH27" si="135">BG27+1</f>
        <v>2077</v>
      </c>
      <c r="BI27" s="34">
        <f t="shared" ref="BI27" si="136">BH27+1</f>
        <v>2078</v>
      </c>
      <c r="BJ27" s="34">
        <f t="shared" ref="BJ27" si="137">BI27+1</f>
        <v>2079</v>
      </c>
      <c r="BK27" s="34">
        <f t="shared" ref="BK27" si="138">BJ27+1</f>
        <v>2080</v>
      </c>
      <c r="BL27" s="34">
        <f t="shared" ref="BL27" si="139">BK27+1</f>
        <v>2081</v>
      </c>
      <c r="BM27" s="34">
        <f t="shared" ref="BM27" si="140">BL27+1</f>
        <v>2082</v>
      </c>
      <c r="BN27" s="34">
        <f t="shared" ref="BN27" si="141">BM27+1</f>
        <v>2083</v>
      </c>
      <c r="BO27" s="34">
        <f t="shared" ref="BO27" si="142">BN27+1</f>
        <v>2084</v>
      </c>
      <c r="BP27" s="34">
        <f t="shared" ref="BP27" si="143">BO27+1</f>
        <v>2085</v>
      </c>
      <c r="BQ27" s="34">
        <f t="shared" ref="BQ27" si="144">BP27+1</f>
        <v>2086</v>
      </c>
      <c r="BR27" s="34">
        <f t="shared" ref="BR27" si="145">BQ27+1</f>
        <v>2087</v>
      </c>
      <c r="BS27" s="34">
        <f t="shared" ref="BS27" si="146">BR27+1</f>
        <v>2088</v>
      </c>
      <c r="BT27" s="34">
        <f t="shared" ref="BT27" si="147">BS27+1</f>
        <v>2089</v>
      </c>
      <c r="BU27" s="34">
        <f t="shared" ref="BU27" si="148">BT27+1</f>
        <v>2090</v>
      </c>
      <c r="BV27" s="34">
        <f t="shared" ref="BV27" si="149">BU27+1</f>
        <v>2091</v>
      </c>
      <c r="BW27" s="34">
        <f t="shared" ref="BW27" si="150">BV27+1</f>
        <v>2092</v>
      </c>
      <c r="BX27" s="34">
        <f t="shared" ref="BX27" si="151">BW27+1</f>
        <v>2093</v>
      </c>
      <c r="BY27" s="34">
        <f t="shared" ref="BY27" si="152">BX27+1</f>
        <v>2094</v>
      </c>
      <c r="BZ27" s="34">
        <f t="shared" ref="BZ27" si="153">BY27+1</f>
        <v>2095</v>
      </c>
      <c r="CA27" s="34">
        <f t="shared" ref="CA27" si="154">BZ27+1</f>
        <v>2096</v>
      </c>
      <c r="CB27" s="34">
        <f t="shared" ref="CB27" si="155">CA27+1</f>
        <v>2097</v>
      </c>
      <c r="CC27" s="34">
        <f t="shared" ref="CC27" si="156">CB27+1</f>
        <v>2098</v>
      </c>
      <c r="CD27" s="34">
        <f t="shared" ref="CD27" si="157">CC27+1</f>
        <v>2099</v>
      </c>
      <c r="CE27" s="34">
        <f t="shared" ref="CE27" si="158">CD27+1</f>
        <v>2100</v>
      </c>
    </row>
    <row r="28" spans="1:83" s="44" customFormat="1" ht="15.75" customHeight="1" x14ac:dyDescent="0.35">
      <c r="A28" s="44" t="s">
        <v>22</v>
      </c>
      <c r="B28" s="37">
        <f>IF($B$7="Real",SUMPRODUCT('Discount Rates'!B$31:CD$31,C28:CE28),IF($H$13="CPI",SUMPRODUCT('Discount Rates'!B$32:CD$32,C28:CE28),SUMPRODUCT('Discount Rates'!B$33:CD$33,C28:CE28)))</f>
        <v>22735124.66641438</v>
      </c>
      <c r="C28" s="37">
        <f>SUMIF('Emissions Forecast'!$C$51:$C$56,"=Yes",'Emissions Forecast'!D51:D56)*IF($B$7="Real",IF($H$13="CPI",INDEX('Carbon Prices'!B$25:B$27,(MATCH($H$10,'Carbon Prices'!$A$25:$A$27,0))),INDEX('Carbon Prices'!B$30:B$32,(MATCH($H$10,'Carbon Prices'!$A$30:$A$32,0)))),IF($H$13="CPI",INDEX('Carbon Prices'!B$15:B$17,(MATCH($H$10,'Carbon Prices'!$A$15:$A$17,0))),INDEX('Carbon Prices'!B$20:B$22,(MATCH($H$10,'Carbon Prices'!$A$20:$A$22,0)))))</f>
        <v>0</v>
      </c>
      <c r="D28" s="37">
        <f>SUMIF('Emissions Forecast'!$C$51:$C$56,"=Yes",'Emissions Forecast'!E51:E56)*IF($B$7="Real",IF($H$13="CPI",INDEX('Carbon Prices'!C$25:C$27,(MATCH($H$10,'Carbon Prices'!$A$25:$A$27,0))),INDEX('Carbon Prices'!C$30:C$32,(MATCH($H$10,'Carbon Prices'!$A$30:$A$32,0)))),IF($H$13="CPI",INDEX('Carbon Prices'!C$15:C$17,(MATCH($H$10,'Carbon Prices'!$A$15:$A$17,0))),INDEX('Carbon Prices'!C$20:C$22,(MATCH($H$10,'Carbon Prices'!$A$20:$A$22,0)))))</f>
        <v>0</v>
      </c>
      <c r="E28" s="37">
        <f>SUMIF('Emissions Forecast'!$C$51:$C$56,"=Yes",'Emissions Forecast'!F51:F56)*IF($B$7="Real",IF($H$13="CPI",INDEX('Carbon Prices'!D$25:D$27,(MATCH($H$10,'Carbon Prices'!$A$25:$A$27,0))),INDEX('Carbon Prices'!D$30:D$32,(MATCH($H$10,'Carbon Prices'!$A$30:$A$32,0)))),IF($H$13="CPI",INDEX('Carbon Prices'!D$15:D$17,(MATCH($H$10,'Carbon Prices'!$A$15:$A$17,0))),INDEX('Carbon Prices'!D$20:D$22,(MATCH($H$10,'Carbon Prices'!$A$20:$A$22,0)))))</f>
        <v>5240291.9811366433</v>
      </c>
      <c r="F28" s="37">
        <f>SUMIF('Emissions Forecast'!$C$51:$C$56,"=Yes",'Emissions Forecast'!G51:G56)*IF($B$7="Real",IF($H$13="CPI",INDEX('Carbon Prices'!E$25:E$27,(MATCH($H$10,'Carbon Prices'!$A$25:$A$27,0))),INDEX('Carbon Prices'!E$30:E$32,(MATCH($H$10,'Carbon Prices'!$A$30:$A$32,0)))),IF($H$13="CPI",INDEX('Carbon Prices'!E$15:E$17,(MATCH($H$10,'Carbon Prices'!$A$15:$A$17,0))),INDEX('Carbon Prices'!E$20:E$22,(MATCH($H$10,'Carbon Prices'!$A$20:$A$22,0)))))</f>
        <v>5120012.3264827626</v>
      </c>
      <c r="G28" s="37">
        <f>SUMIF('Emissions Forecast'!$C$51:$C$56,"=Yes",'Emissions Forecast'!H51:H56)*IF($B$7="Real",IF($H$13="CPI",INDEX('Carbon Prices'!F$25:F$27,(MATCH($H$10,'Carbon Prices'!$A$25:$A$27,0))),INDEX('Carbon Prices'!F$30:F$32,(MATCH($H$10,'Carbon Prices'!$A$30:$A$32,0)))),IF($H$13="CPI",INDEX('Carbon Prices'!F$15:F$17,(MATCH($H$10,'Carbon Prices'!$A$15:$A$17,0))),INDEX('Carbon Prices'!F$20:F$22,(MATCH($H$10,'Carbon Prices'!$A$20:$A$22,0)))))</f>
        <v>5069475.9877300793</v>
      </c>
      <c r="H28" s="37">
        <f>SUMIF('Emissions Forecast'!$C$51:$C$56,"=Yes",'Emissions Forecast'!I51:I56)*IF($B$7="Real",IF($H$13="CPI",INDEX('Carbon Prices'!G$25:G$27,(MATCH($H$10,'Carbon Prices'!$A$25:$A$27,0))),INDEX('Carbon Prices'!G$30:G$32,(MATCH($H$10,'Carbon Prices'!$A$30:$A$32,0)))),IF($H$13="CPI",INDEX('Carbon Prices'!G$15:G$17,(MATCH($H$10,'Carbon Prices'!$A$15:$A$17,0))),INDEX('Carbon Prices'!G$20:G$22,(MATCH($H$10,'Carbon Prices'!$A$20:$A$22,0)))))</f>
        <v>5042788.0019964362</v>
      </c>
      <c r="I28" s="37">
        <f>SUMIF('Emissions Forecast'!$C$51:$C$56,"=Yes",'Emissions Forecast'!J51:J56)*IF($B$7="Real",IF($H$13="CPI",INDEX('Carbon Prices'!H$25:H$27,(MATCH($H$10,'Carbon Prices'!$A$25:$A$27,0))),INDEX('Carbon Prices'!H$30:H$32,(MATCH($H$10,'Carbon Prices'!$A$30:$A$32,0)))),IF($H$13="CPI",INDEX('Carbon Prices'!H$15:H$17,(MATCH($H$10,'Carbon Prices'!$A$15:$A$17,0))),INDEX('Carbon Prices'!H$20:H$22,(MATCH($H$10,'Carbon Prices'!$A$20:$A$22,0)))))</f>
        <v>2509984.9783692667</v>
      </c>
      <c r="J28" s="37">
        <f>SUMIF('Emissions Forecast'!$C$51:$C$56,"=Yes",'Emissions Forecast'!K51:K56)*IF($B$7="Real",IF($H$13="CPI",INDEX('Carbon Prices'!I$25:I$27,(MATCH($H$10,'Carbon Prices'!$A$25:$A$27,0))),INDEX('Carbon Prices'!I$30:I$32,(MATCH($H$10,'Carbon Prices'!$A$30:$A$32,0)))),IF($H$13="CPI",INDEX('Carbon Prices'!I$15:I$17,(MATCH($H$10,'Carbon Prices'!$A$15:$A$17,0))),INDEX('Carbon Prices'!I$20:I$22,(MATCH($H$10,'Carbon Prices'!$A$20:$A$22,0)))))</f>
        <v>2498053.9743128475</v>
      </c>
      <c r="K28" s="37">
        <f>SUMIF('Emissions Forecast'!$C$51:$C$56,"=Yes",'Emissions Forecast'!L51:L56)*IF($B$7="Real",IF($H$13="CPI",INDEX('Carbon Prices'!J$25:J$27,(MATCH($H$10,'Carbon Prices'!$A$25:$A$27,0))),INDEX('Carbon Prices'!J$30:J$32,(MATCH($H$10,'Carbon Prices'!$A$30:$A$32,0)))),IF($H$13="CPI",INDEX('Carbon Prices'!J$15:J$17,(MATCH($H$10,'Carbon Prices'!$A$15:$A$17,0))),INDEX('Carbon Prices'!J$20:J$22,(MATCH($H$10,'Carbon Prices'!$A$20:$A$22,0)))))</f>
        <v>0</v>
      </c>
      <c r="L28" s="37">
        <f>SUMIF('Emissions Forecast'!$C$51:$C$56,"=Yes",'Emissions Forecast'!M51:M56)*IF($B$7="Real",IF($H$13="CPI",INDEX('Carbon Prices'!K$25:K$27,(MATCH($H$10,'Carbon Prices'!$A$25:$A$27,0))),INDEX('Carbon Prices'!K$30:K$32,(MATCH($H$10,'Carbon Prices'!$A$30:$A$32,0)))),IF($H$13="CPI",INDEX('Carbon Prices'!K$15:K$17,(MATCH($H$10,'Carbon Prices'!$A$15:$A$17,0))),INDEX('Carbon Prices'!K$20:K$22,(MATCH($H$10,'Carbon Prices'!$A$20:$A$22,0)))))</f>
        <v>0</v>
      </c>
      <c r="M28" s="37">
        <f>SUMIF('Emissions Forecast'!$C$51:$C$56,"=Yes",'Emissions Forecast'!N51:N56)*IF($B$7="Real",IF($H$13="CPI",INDEX('Carbon Prices'!L$25:L$27,(MATCH($H$10,'Carbon Prices'!$A$25:$A$27,0))),INDEX('Carbon Prices'!L$30:L$32,(MATCH($H$10,'Carbon Prices'!$A$30:$A$32,0)))),IF($H$13="CPI",INDEX('Carbon Prices'!L$15:L$17,(MATCH($H$10,'Carbon Prices'!$A$15:$A$17,0))),INDEX('Carbon Prices'!L$20:L$22,(MATCH($H$10,'Carbon Prices'!$A$20:$A$22,0)))))</f>
        <v>0</v>
      </c>
      <c r="N28" s="37">
        <f>SUMIF('Emissions Forecast'!$C$51:$C$56,"=Yes",'Emissions Forecast'!O51:O56)*IF($B$7="Real",IF($H$13="CPI",INDEX('Carbon Prices'!M$25:M$27,(MATCH($H$10,'Carbon Prices'!$A$25:$A$27,0))),INDEX('Carbon Prices'!M$30:M$32,(MATCH($H$10,'Carbon Prices'!$A$30:$A$32,0)))),IF($H$13="CPI",INDEX('Carbon Prices'!M$15:M$17,(MATCH($H$10,'Carbon Prices'!$A$15:$A$17,0))),INDEX('Carbon Prices'!M$20:M$22,(MATCH($H$10,'Carbon Prices'!$A$20:$A$22,0)))))</f>
        <v>0</v>
      </c>
      <c r="O28" s="37">
        <f>SUMIF('Emissions Forecast'!$C$51:$C$56,"=Yes",'Emissions Forecast'!P51:P56)*IF($B$7="Real",IF($H$13="CPI",INDEX('Carbon Prices'!N$25:N$27,(MATCH($H$10,'Carbon Prices'!$A$25:$A$27,0))),INDEX('Carbon Prices'!N$30:N$32,(MATCH($H$10,'Carbon Prices'!$A$30:$A$32,0)))),IF($H$13="CPI",INDEX('Carbon Prices'!N$15:N$17,(MATCH($H$10,'Carbon Prices'!$A$15:$A$17,0))),INDEX('Carbon Prices'!N$20:N$22,(MATCH($H$10,'Carbon Prices'!$A$20:$A$22,0)))))</f>
        <v>0</v>
      </c>
      <c r="P28" s="37">
        <f>SUMIF('Emissions Forecast'!$C$51:$C$56,"=Yes",'Emissions Forecast'!Q51:Q56)*IF($B$7="Real",IF($H$13="CPI",INDEX('Carbon Prices'!O$25:O$27,(MATCH($H$10,'Carbon Prices'!$A$25:$A$27,0))),INDEX('Carbon Prices'!O$30:O$32,(MATCH($H$10,'Carbon Prices'!$A$30:$A$32,0)))),IF($H$13="CPI",INDEX('Carbon Prices'!O$15:O$17,(MATCH($H$10,'Carbon Prices'!$A$15:$A$17,0))),INDEX('Carbon Prices'!O$20:O$22,(MATCH($H$10,'Carbon Prices'!$A$20:$A$22,0)))))</f>
        <v>0</v>
      </c>
      <c r="Q28" s="37">
        <f>SUMIF('Emissions Forecast'!$C$51:$C$56,"=Yes",'Emissions Forecast'!R51:R56)*IF($B$7="Real",IF($H$13="CPI",INDEX('Carbon Prices'!P$25:P$27,(MATCH($H$10,'Carbon Prices'!$A$25:$A$27,0))),INDEX('Carbon Prices'!P$30:P$32,(MATCH($H$10,'Carbon Prices'!$A$30:$A$32,0)))),IF($H$13="CPI",INDEX('Carbon Prices'!P$15:P$17,(MATCH($H$10,'Carbon Prices'!$A$15:$A$17,0))),INDEX('Carbon Prices'!P$20:P$22,(MATCH($H$10,'Carbon Prices'!$A$20:$A$22,0)))))</f>
        <v>0</v>
      </c>
      <c r="R28" s="37">
        <f>SUMIF('Emissions Forecast'!$C$51:$C$56,"=Yes",'Emissions Forecast'!S51:S56)*IF($B$7="Real",IF($H$13="CPI",INDEX('Carbon Prices'!Q$25:Q$27,(MATCH($H$10,'Carbon Prices'!$A$25:$A$27,0))),INDEX('Carbon Prices'!Q$30:Q$32,(MATCH($H$10,'Carbon Prices'!$A$30:$A$32,0)))),IF($H$13="CPI",INDEX('Carbon Prices'!Q$15:Q$17,(MATCH($H$10,'Carbon Prices'!$A$15:$A$17,0))),INDEX('Carbon Prices'!Q$20:Q$22,(MATCH($H$10,'Carbon Prices'!$A$20:$A$22,0)))))</f>
        <v>0</v>
      </c>
      <c r="S28" s="37">
        <f>SUMIF('Emissions Forecast'!$C$51:$C$56,"=Yes",'Emissions Forecast'!T51:T56)*IF($B$7="Real",IF($H$13="CPI",INDEX('Carbon Prices'!R$25:R$27,(MATCH($H$10,'Carbon Prices'!$A$25:$A$27,0))),INDEX('Carbon Prices'!R$30:R$32,(MATCH($H$10,'Carbon Prices'!$A$30:$A$32,0)))),IF($H$13="CPI",INDEX('Carbon Prices'!R$15:R$17,(MATCH($H$10,'Carbon Prices'!$A$15:$A$17,0))),INDEX('Carbon Prices'!R$20:R$22,(MATCH($H$10,'Carbon Prices'!$A$20:$A$22,0)))))</f>
        <v>0</v>
      </c>
      <c r="T28" s="37">
        <f>SUMIF('Emissions Forecast'!$C$51:$C$56,"=Yes",'Emissions Forecast'!U51:U56)*IF($B$7="Real",IF($H$13="CPI",INDEX('Carbon Prices'!S$25:S$27,(MATCH($H$10,'Carbon Prices'!$A$25:$A$27,0))),INDEX('Carbon Prices'!S$30:S$32,(MATCH($H$10,'Carbon Prices'!$A$30:$A$32,0)))),IF($H$13="CPI",INDEX('Carbon Prices'!S$15:S$17,(MATCH($H$10,'Carbon Prices'!$A$15:$A$17,0))),INDEX('Carbon Prices'!S$20:S$22,(MATCH($H$10,'Carbon Prices'!$A$20:$A$22,0)))))</f>
        <v>0</v>
      </c>
      <c r="U28" s="37">
        <f>SUMIF('Emissions Forecast'!$C$51:$C$56,"=Yes",'Emissions Forecast'!V51:V56)*IF($B$7="Real",IF($H$13="CPI",INDEX('Carbon Prices'!T$25:T$27,(MATCH($H$10,'Carbon Prices'!$A$25:$A$27,0))),INDEX('Carbon Prices'!T$30:T$32,(MATCH($H$10,'Carbon Prices'!$A$30:$A$32,0)))),IF($H$13="CPI",INDEX('Carbon Prices'!T$15:T$17,(MATCH($H$10,'Carbon Prices'!$A$15:$A$17,0))),INDEX('Carbon Prices'!T$20:T$22,(MATCH($H$10,'Carbon Prices'!$A$20:$A$22,0)))))</f>
        <v>0</v>
      </c>
      <c r="V28" s="37">
        <f>SUMIF('Emissions Forecast'!$C$51:$C$56,"=Yes",'Emissions Forecast'!W51:W56)*IF($B$7="Real",IF($H$13="CPI",INDEX('Carbon Prices'!U$25:U$27,(MATCH($H$10,'Carbon Prices'!$A$25:$A$27,0))),INDEX('Carbon Prices'!U$30:U$32,(MATCH($H$10,'Carbon Prices'!$A$30:$A$32,0)))),IF($H$13="CPI",INDEX('Carbon Prices'!U$15:U$17,(MATCH($H$10,'Carbon Prices'!$A$15:$A$17,0))),INDEX('Carbon Prices'!U$20:U$22,(MATCH($H$10,'Carbon Prices'!$A$20:$A$22,0)))))</f>
        <v>0</v>
      </c>
      <c r="W28" s="37">
        <f>SUMIF('Emissions Forecast'!$C$51:$C$56,"=Yes",'Emissions Forecast'!X51:X56)*IF($B$7="Real",IF($H$13="CPI",INDEX('Carbon Prices'!V$25:V$27,(MATCH($H$10,'Carbon Prices'!$A$25:$A$27,0))),INDEX('Carbon Prices'!V$30:V$32,(MATCH($H$10,'Carbon Prices'!$A$30:$A$32,0)))),IF($H$13="CPI",INDEX('Carbon Prices'!V$15:V$17,(MATCH($H$10,'Carbon Prices'!$A$15:$A$17,0))),INDEX('Carbon Prices'!V$20:V$22,(MATCH($H$10,'Carbon Prices'!$A$20:$A$22,0)))))</f>
        <v>0</v>
      </c>
      <c r="X28" s="37">
        <f>SUMIF('Emissions Forecast'!$C$51:$C$56,"=Yes",'Emissions Forecast'!Y51:Y56)*IF($B$7="Real",IF($H$13="CPI",INDEX('Carbon Prices'!W$25:W$27,(MATCH($H$10,'Carbon Prices'!$A$25:$A$27,0))),INDEX('Carbon Prices'!W$30:W$32,(MATCH($H$10,'Carbon Prices'!$A$30:$A$32,0)))),IF($H$13="CPI",INDEX('Carbon Prices'!W$15:W$17,(MATCH($H$10,'Carbon Prices'!$A$15:$A$17,0))),INDEX('Carbon Prices'!W$20:W$22,(MATCH($H$10,'Carbon Prices'!$A$20:$A$22,0)))))</f>
        <v>0</v>
      </c>
      <c r="Y28" s="37">
        <f>SUMIF('Emissions Forecast'!$C$51:$C$56,"=Yes",'Emissions Forecast'!Z51:Z56)*IF($B$7="Real",IF($H$13="CPI",INDEX('Carbon Prices'!X$25:X$27,(MATCH($H$10,'Carbon Prices'!$A$25:$A$27,0))),INDEX('Carbon Prices'!X$30:X$32,(MATCH($H$10,'Carbon Prices'!$A$30:$A$32,0)))),IF($H$13="CPI",INDEX('Carbon Prices'!X$15:X$17,(MATCH($H$10,'Carbon Prices'!$A$15:$A$17,0))),INDEX('Carbon Prices'!X$20:X$22,(MATCH($H$10,'Carbon Prices'!$A$20:$A$22,0)))))</f>
        <v>0</v>
      </c>
      <c r="Z28" s="37">
        <f>SUMIF('Emissions Forecast'!$C$51:$C$56,"=Yes",'Emissions Forecast'!AA51:AA56)*IF($B$7="Real",IF($H$13="CPI",INDEX('Carbon Prices'!Y$25:Y$27,(MATCH($H$10,'Carbon Prices'!$A$25:$A$27,0))),INDEX('Carbon Prices'!Y$30:Y$32,(MATCH($H$10,'Carbon Prices'!$A$30:$A$32,0)))),IF($H$13="CPI",INDEX('Carbon Prices'!Y$15:Y$17,(MATCH($H$10,'Carbon Prices'!$A$15:$A$17,0))),INDEX('Carbon Prices'!Y$20:Y$22,(MATCH($H$10,'Carbon Prices'!$A$20:$A$22,0)))))</f>
        <v>0</v>
      </c>
      <c r="AA28" s="37">
        <f>SUMIF('Emissions Forecast'!$C$51:$C$56,"=Yes",'Emissions Forecast'!AB51:AB56)*IF($B$7="Real",IF($H$13="CPI",INDEX('Carbon Prices'!Z$25:Z$27,(MATCH($H$10,'Carbon Prices'!$A$25:$A$27,0))),INDEX('Carbon Prices'!Z$30:Z$32,(MATCH($H$10,'Carbon Prices'!$A$30:$A$32,0)))),IF($H$13="CPI",INDEX('Carbon Prices'!Z$15:Z$17,(MATCH($H$10,'Carbon Prices'!$A$15:$A$17,0))),INDEX('Carbon Prices'!Z$20:Z$22,(MATCH($H$10,'Carbon Prices'!$A$20:$A$22,0)))))</f>
        <v>0</v>
      </c>
      <c r="AB28" s="37">
        <f>SUMIF('Emissions Forecast'!$C$51:$C$56,"=Yes",'Emissions Forecast'!AC51:AC56)*IF($B$7="Real",IF($H$13="CPI",INDEX('Carbon Prices'!AA$25:AA$27,(MATCH($H$10,'Carbon Prices'!$A$25:$A$27,0))),INDEX('Carbon Prices'!AA$30:AA$32,(MATCH($H$10,'Carbon Prices'!$A$30:$A$32,0)))),IF($H$13="CPI",INDEX('Carbon Prices'!AA$15:AA$17,(MATCH($H$10,'Carbon Prices'!$A$15:$A$17,0))),INDEX('Carbon Prices'!AA$20:AA$22,(MATCH($H$10,'Carbon Prices'!$A$20:$A$22,0)))))</f>
        <v>0</v>
      </c>
      <c r="AC28" s="37">
        <f>SUMIF('Emissions Forecast'!$C$51:$C$56,"=Yes",'Emissions Forecast'!AD51:AD56)*IF($B$7="Real",IF($H$13="CPI",INDEX('Carbon Prices'!AB$25:AB$27,(MATCH($H$10,'Carbon Prices'!$A$25:$A$27,0))),INDEX('Carbon Prices'!AB$30:AB$32,(MATCH($H$10,'Carbon Prices'!$A$30:$A$32,0)))),IF($H$13="CPI",INDEX('Carbon Prices'!AB$15:AB$17,(MATCH($H$10,'Carbon Prices'!$A$15:$A$17,0))),INDEX('Carbon Prices'!AB$20:AB$22,(MATCH($H$10,'Carbon Prices'!$A$20:$A$22,0)))))</f>
        <v>0</v>
      </c>
      <c r="AD28" s="37">
        <f>SUMIF('Emissions Forecast'!$C$51:$C$56,"=Yes",'Emissions Forecast'!AE51:AE56)*IF($B$7="Real",IF($H$13="CPI",INDEX('Carbon Prices'!AC$25:AC$27,(MATCH($H$10,'Carbon Prices'!$A$25:$A$27,0))),INDEX('Carbon Prices'!AC$30:AC$32,(MATCH($H$10,'Carbon Prices'!$A$30:$A$32,0)))),IF($H$13="CPI",INDEX('Carbon Prices'!AC$15:AC$17,(MATCH($H$10,'Carbon Prices'!$A$15:$A$17,0))),INDEX('Carbon Prices'!AC$20:AC$22,(MATCH($H$10,'Carbon Prices'!$A$20:$A$22,0)))))</f>
        <v>0</v>
      </c>
      <c r="AE28" s="37">
        <f>SUMIF('Emissions Forecast'!$C$51:$C$56,"=Yes",'Emissions Forecast'!AF51:AF56)*IF($B$7="Real",IF($H$13="CPI",INDEX('Carbon Prices'!AD$25:AD$27,(MATCH($H$10,'Carbon Prices'!$A$25:$A$27,0))),INDEX('Carbon Prices'!AD$30:AD$32,(MATCH($H$10,'Carbon Prices'!$A$30:$A$32,0)))),IF($H$13="CPI",INDEX('Carbon Prices'!AD$15:AD$17,(MATCH($H$10,'Carbon Prices'!$A$15:$A$17,0))),INDEX('Carbon Prices'!AD$20:AD$22,(MATCH($H$10,'Carbon Prices'!$A$20:$A$22,0)))))</f>
        <v>0</v>
      </c>
      <c r="AF28" s="37">
        <f>SUMIF('Emissions Forecast'!$C$51:$C$56,"=Yes",'Emissions Forecast'!AG51:AG56)*IF($B$7="Real",IF($H$13="CPI",INDEX('Carbon Prices'!AE$25:AE$27,(MATCH($H$10,'Carbon Prices'!$A$25:$A$27,0))),INDEX('Carbon Prices'!AE$30:AE$32,(MATCH($H$10,'Carbon Prices'!$A$30:$A$32,0)))),IF($H$13="CPI",INDEX('Carbon Prices'!AE$15:AE$17,(MATCH($H$10,'Carbon Prices'!$A$15:$A$17,0))),INDEX('Carbon Prices'!AE$20:AE$22,(MATCH($H$10,'Carbon Prices'!$A$20:$A$22,0)))))</f>
        <v>0</v>
      </c>
      <c r="AG28" s="37">
        <f>SUMIF('Emissions Forecast'!$C$51:$C$56,"=Yes",'Emissions Forecast'!AH51:AH56)*IF($B$7="Real",IF($H$13="CPI",INDEX('Carbon Prices'!AF$25:AF$27,(MATCH($H$10,'Carbon Prices'!$A$25:$A$27,0))),INDEX('Carbon Prices'!AF$30:AF$32,(MATCH($H$10,'Carbon Prices'!$A$30:$A$32,0)))),IF($H$13="CPI",INDEX('Carbon Prices'!AF$15:AF$17,(MATCH($H$10,'Carbon Prices'!$A$15:$A$17,0))),INDEX('Carbon Prices'!AF$20:AF$22,(MATCH($H$10,'Carbon Prices'!$A$20:$A$22,0)))))</f>
        <v>0</v>
      </c>
      <c r="AH28" s="37">
        <f>SUMIF('Emissions Forecast'!$C$51:$C$56,"=Yes",'Emissions Forecast'!AI51:AI56)*IF($B$7="Real",IF($H$13="CPI",INDEX('Carbon Prices'!AG$25:AG$27,(MATCH($H$10,'Carbon Prices'!$A$25:$A$27,0))),INDEX('Carbon Prices'!AG$30:AG$32,(MATCH($H$10,'Carbon Prices'!$A$30:$A$32,0)))),IF($H$13="CPI",INDEX('Carbon Prices'!AG$15:AG$17,(MATCH($H$10,'Carbon Prices'!$A$15:$A$17,0))),INDEX('Carbon Prices'!AG$20:AG$22,(MATCH($H$10,'Carbon Prices'!$A$20:$A$22,0)))))</f>
        <v>0</v>
      </c>
      <c r="AI28" s="37">
        <f>SUMIF('Emissions Forecast'!$C$51:$C$56,"=Yes",'Emissions Forecast'!AJ51:AJ56)*IF($B$7="Real",IF($H$13="CPI",INDEX('Carbon Prices'!AH$25:AH$27,(MATCH($H$10,'Carbon Prices'!$A$25:$A$27,0))),INDEX('Carbon Prices'!AH$30:AH$32,(MATCH($H$10,'Carbon Prices'!$A$30:$A$32,0)))),IF($H$13="CPI",INDEX('Carbon Prices'!AH$15:AH$17,(MATCH($H$10,'Carbon Prices'!$A$15:$A$17,0))),INDEX('Carbon Prices'!AH$20:AH$22,(MATCH($H$10,'Carbon Prices'!$A$20:$A$22,0)))))</f>
        <v>0</v>
      </c>
      <c r="AJ28" s="37">
        <f>SUMIF('Emissions Forecast'!$C$51:$C$56,"=Yes",'Emissions Forecast'!AK51:AK56)*IF($B$7="Real",IF($H$13="CPI",INDEX('Carbon Prices'!AI$25:AI$27,(MATCH($H$10,'Carbon Prices'!$A$25:$A$27,0))),INDEX('Carbon Prices'!AI$30:AI$32,(MATCH($H$10,'Carbon Prices'!$A$30:$A$32,0)))),IF($H$13="CPI",INDEX('Carbon Prices'!AI$15:AI$17,(MATCH($H$10,'Carbon Prices'!$A$15:$A$17,0))),INDEX('Carbon Prices'!AI$20:AI$22,(MATCH($H$10,'Carbon Prices'!$A$20:$A$22,0)))))</f>
        <v>0</v>
      </c>
      <c r="AK28" s="37">
        <f>SUMIF('Emissions Forecast'!$C$51:$C$56,"=Yes",'Emissions Forecast'!AL51:AL56)*IF($B$7="Real",IF($H$13="CPI",INDEX('Carbon Prices'!AJ$25:AJ$27,(MATCH($H$10,'Carbon Prices'!$A$25:$A$27,0))),INDEX('Carbon Prices'!AJ$30:AJ$32,(MATCH($H$10,'Carbon Prices'!$A$30:$A$32,0)))),IF($H$13="CPI",INDEX('Carbon Prices'!AJ$15:AJ$17,(MATCH($H$10,'Carbon Prices'!$A$15:$A$17,0))),INDEX('Carbon Prices'!AJ$20:AJ$22,(MATCH($H$10,'Carbon Prices'!$A$20:$A$22,0)))))</f>
        <v>0</v>
      </c>
      <c r="AL28" s="37">
        <f>SUMIF('Emissions Forecast'!$C$51:$C$56,"=Yes",'Emissions Forecast'!AM51:AM56)*IF($B$7="Real",IF($H$13="CPI",INDEX('Carbon Prices'!AK$25:AK$27,(MATCH($H$10,'Carbon Prices'!$A$25:$A$27,0))),INDEX('Carbon Prices'!AK$30:AK$32,(MATCH($H$10,'Carbon Prices'!$A$30:$A$32,0)))),IF($H$13="CPI",INDEX('Carbon Prices'!AK$15:AK$17,(MATCH($H$10,'Carbon Prices'!$A$15:$A$17,0))),INDEX('Carbon Prices'!AK$20:AK$22,(MATCH($H$10,'Carbon Prices'!$A$20:$A$22,0)))))</f>
        <v>0</v>
      </c>
      <c r="AM28" s="37">
        <f>SUMIF('Emissions Forecast'!$C$51:$C$56,"=Yes",'Emissions Forecast'!AN51:AN56)*IF($B$7="Real",IF($H$13="CPI",INDEX('Carbon Prices'!AL$25:AL$27,(MATCH($H$10,'Carbon Prices'!$A$25:$A$27,0))),INDEX('Carbon Prices'!AL$30:AL$32,(MATCH($H$10,'Carbon Prices'!$A$30:$A$32,0)))),IF($H$13="CPI",INDEX('Carbon Prices'!AL$15:AL$17,(MATCH($H$10,'Carbon Prices'!$A$15:$A$17,0))),INDEX('Carbon Prices'!AL$20:AL$22,(MATCH($H$10,'Carbon Prices'!$A$20:$A$22,0)))))</f>
        <v>0</v>
      </c>
      <c r="AN28" s="37">
        <f>SUMIF('Emissions Forecast'!$C$51:$C$56,"=Yes",'Emissions Forecast'!AO51:AO56)*IF($B$7="Real",IF($H$13="CPI",INDEX('Carbon Prices'!AM$25:AM$27,(MATCH($H$10,'Carbon Prices'!$A$25:$A$27,0))),INDEX('Carbon Prices'!AM$30:AM$32,(MATCH($H$10,'Carbon Prices'!$A$30:$A$32,0)))),IF($H$13="CPI",INDEX('Carbon Prices'!AM$15:AM$17,(MATCH($H$10,'Carbon Prices'!$A$15:$A$17,0))),INDEX('Carbon Prices'!AM$20:AM$22,(MATCH($H$10,'Carbon Prices'!$A$20:$A$22,0)))))</f>
        <v>0</v>
      </c>
      <c r="AO28" s="37">
        <f>SUMIF('Emissions Forecast'!$C$51:$C$56,"=Yes",'Emissions Forecast'!AP51:AP56)*IF($B$7="Real",IF($H$13="CPI",INDEX('Carbon Prices'!AN$25:AN$27,(MATCH($H$10,'Carbon Prices'!$A$25:$A$27,0))),INDEX('Carbon Prices'!AN$30:AN$32,(MATCH($H$10,'Carbon Prices'!$A$30:$A$32,0)))),IF($H$13="CPI",INDEX('Carbon Prices'!AN$15:AN$17,(MATCH($H$10,'Carbon Prices'!$A$15:$A$17,0))),INDEX('Carbon Prices'!AN$20:AN$22,(MATCH($H$10,'Carbon Prices'!$A$20:$A$22,0)))))</f>
        <v>0</v>
      </c>
      <c r="AP28" s="37">
        <f>SUMIF('Emissions Forecast'!$C$51:$C$56,"=Yes",'Emissions Forecast'!AQ51:AQ56)*IF($B$7="Real",IF($H$13="CPI",INDEX('Carbon Prices'!AO$25:AO$27,(MATCH($H$10,'Carbon Prices'!$A$25:$A$27,0))),INDEX('Carbon Prices'!AO$30:AO$32,(MATCH($H$10,'Carbon Prices'!$A$30:$A$32,0)))),IF($H$13="CPI",INDEX('Carbon Prices'!AO$15:AO$17,(MATCH($H$10,'Carbon Prices'!$A$15:$A$17,0))),INDEX('Carbon Prices'!AO$20:AO$22,(MATCH($H$10,'Carbon Prices'!$A$20:$A$22,0)))))</f>
        <v>0</v>
      </c>
      <c r="AQ28" s="37">
        <f>SUMIF('Emissions Forecast'!$C$51:$C$56,"=Yes",'Emissions Forecast'!AR51:AR56)*IF($B$7="Real",IF($H$13="CPI",INDEX('Carbon Prices'!AP$25:AP$27,(MATCH($H$10,'Carbon Prices'!$A$25:$A$27,0))),INDEX('Carbon Prices'!AP$30:AP$32,(MATCH($H$10,'Carbon Prices'!$A$30:$A$32,0)))),IF($H$13="CPI",INDEX('Carbon Prices'!AP$15:AP$17,(MATCH($H$10,'Carbon Prices'!$A$15:$A$17,0))),INDEX('Carbon Prices'!AP$20:AP$22,(MATCH($H$10,'Carbon Prices'!$A$20:$A$22,0)))))</f>
        <v>0</v>
      </c>
      <c r="AR28" s="37">
        <f>SUMIF('Emissions Forecast'!$C$51:$C$56,"=Yes",'Emissions Forecast'!AS51:AS56)*IF($B$7="Real",IF($H$13="CPI",INDEX('Carbon Prices'!AQ$25:AQ$27,(MATCH($H$10,'Carbon Prices'!$A$25:$A$27,0))),INDEX('Carbon Prices'!AQ$30:AQ$32,(MATCH($H$10,'Carbon Prices'!$A$30:$A$32,0)))),IF($H$13="CPI",INDEX('Carbon Prices'!AQ$15:AQ$17,(MATCH($H$10,'Carbon Prices'!$A$15:$A$17,0))),INDEX('Carbon Prices'!AQ$20:AQ$22,(MATCH($H$10,'Carbon Prices'!$A$20:$A$22,0)))))</f>
        <v>0</v>
      </c>
      <c r="AS28" s="37">
        <f>SUMIF('Emissions Forecast'!$C$51:$C$56,"=Yes",'Emissions Forecast'!AT51:AT56)*IF($B$7="Real",IF($H$13="CPI",INDEX('Carbon Prices'!AR$25:AR$27,(MATCH($H$10,'Carbon Prices'!$A$25:$A$27,0))),INDEX('Carbon Prices'!AR$30:AR$32,(MATCH($H$10,'Carbon Prices'!$A$30:$A$32,0)))),IF($H$13="CPI",INDEX('Carbon Prices'!AR$15:AR$17,(MATCH($H$10,'Carbon Prices'!$A$15:$A$17,0))),INDEX('Carbon Prices'!AR$20:AR$22,(MATCH($H$10,'Carbon Prices'!$A$20:$A$22,0)))))</f>
        <v>0</v>
      </c>
      <c r="AT28" s="37">
        <f>SUMIF('Emissions Forecast'!$C$51:$C$56,"=Yes",'Emissions Forecast'!AU51:AU56)*IF($B$7="Real",IF($H$13="CPI",INDEX('Carbon Prices'!AS$25:AS$27,(MATCH($H$10,'Carbon Prices'!$A$25:$A$27,0))),INDEX('Carbon Prices'!AS$30:AS$32,(MATCH($H$10,'Carbon Prices'!$A$30:$A$32,0)))),IF($H$13="CPI",INDEX('Carbon Prices'!AS$15:AS$17,(MATCH($H$10,'Carbon Prices'!$A$15:$A$17,0))),INDEX('Carbon Prices'!AS$20:AS$22,(MATCH($H$10,'Carbon Prices'!$A$20:$A$22,0)))))</f>
        <v>0</v>
      </c>
      <c r="AU28" s="37">
        <f>SUMIF('Emissions Forecast'!$C$51:$C$56,"=Yes",'Emissions Forecast'!AV51:AV56)*IF($B$7="Real",IF($H$13="CPI",INDEX('Carbon Prices'!AT$25:AT$27,(MATCH($H$10,'Carbon Prices'!$A$25:$A$27,0))),INDEX('Carbon Prices'!AT$30:AT$32,(MATCH($H$10,'Carbon Prices'!$A$30:$A$32,0)))),IF($H$13="CPI",INDEX('Carbon Prices'!AT$15:AT$17,(MATCH($H$10,'Carbon Prices'!$A$15:$A$17,0))),INDEX('Carbon Prices'!AT$20:AT$22,(MATCH($H$10,'Carbon Prices'!$A$20:$A$22,0)))))</f>
        <v>0</v>
      </c>
      <c r="AV28" s="37">
        <f>SUMIF('Emissions Forecast'!$C$51:$C$56,"=Yes",'Emissions Forecast'!AW51:AW56)*IF($B$7="Real",IF($H$13="CPI",INDEX('Carbon Prices'!AU$25:AU$27,(MATCH($H$10,'Carbon Prices'!$A$25:$A$27,0))),INDEX('Carbon Prices'!AU$30:AU$32,(MATCH($H$10,'Carbon Prices'!$A$30:$A$32,0)))),IF($H$13="CPI",INDEX('Carbon Prices'!AU$15:AU$17,(MATCH($H$10,'Carbon Prices'!$A$15:$A$17,0))),INDEX('Carbon Prices'!AU$20:AU$22,(MATCH($H$10,'Carbon Prices'!$A$20:$A$22,0)))))</f>
        <v>0</v>
      </c>
      <c r="AW28" s="37">
        <f>SUMIF('Emissions Forecast'!$C$51:$C$56,"=Yes",'Emissions Forecast'!AX51:AX56)*IF($B$7="Real",IF($H$13="CPI",INDEX('Carbon Prices'!AV$25:AV$27,(MATCH($H$10,'Carbon Prices'!$A$25:$A$27,0))),INDEX('Carbon Prices'!AV$30:AV$32,(MATCH($H$10,'Carbon Prices'!$A$30:$A$32,0)))),IF($H$13="CPI",INDEX('Carbon Prices'!AV$15:AV$17,(MATCH($H$10,'Carbon Prices'!$A$15:$A$17,0))),INDEX('Carbon Prices'!AV$20:AV$22,(MATCH($H$10,'Carbon Prices'!$A$20:$A$22,0)))))</f>
        <v>0</v>
      </c>
      <c r="AX28" s="37">
        <f>SUMIF('Emissions Forecast'!$C$51:$C$56,"=Yes",'Emissions Forecast'!AY51:AY56)*IF($B$7="Real",IF($H$13="CPI",INDEX('Carbon Prices'!AW$25:AW$27,(MATCH($H$10,'Carbon Prices'!$A$25:$A$27,0))),INDEX('Carbon Prices'!AW$30:AW$32,(MATCH($H$10,'Carbon Prices'!$A$30:$A$32,0)))),IF($H$13="CPI",INDEX('Carbon Prices'!AW$15:AW$17,(MATCH($H$10,'Carbon Prices'!$A$15:$A$17,0))),INDEX('Carbon Prices'!AW$20:AW$22,(MATCH($H$10,'Carbon Prices'!$A$20:$A$22,0)))))</f>
        <v>0</v>
      </c>
      <c r="AY28" s="37">
        <f>SUMIF('Emissions Forecast'!$C$51:$C$56,"=Yes",'Emissions Forecast'!AZ51:AZ56)*IF($B$7="Real",IF($H$13="CPI",INDEX('Carbon Prices'!AX$25:AX$27,(MATCH($H$10,'Carbon Prices'!$A$25:$A$27,0))),INDEX('Carbon Prices'!AX$30:AX$32,(MATCH($H$10,'Carbon Prices'!$A$30:$A$32,0)))),IF($H$13="CPI",INDEX('Carbon Prices'!AX$15:AX$17,(MATCH($H$10,'Carbon Prices'!$A$15:$A$17,0))),INDEX('Carbon Prices'!AX$20:AX$22,(MATCH($H$10,'Carbon Prices'!$A$20:$A$22,0)))))</f>
        <v>0</v>
      </c>
      <c r="AZ28" s="37">
        <f>SUMIF('Emissions Forecast'!$C$51:$C$56,"=Yes",'Emissions Forecast'!BA51:BA56)*IF($B$7="Real",IF($H$13="CPI",INDEX('Carbon Prices'!AY$25:AY$27,(MATCH($H$10,'Carbon Prices'!$A$25:$A$27,0))),INDEX('Carbon Prices'!AY$30:AY$32,(MATCH($H$10,'Carbon Prices'!$A$30:$A$32,0)))),IF($H$13="CPI",INDEX('Carbon Prices'!AY$15:AY$17,(MATCH($H$10,'Carbon Prices'!$A$15:$A$17,0))),INDEX('Carbon Prices'!AY$20:AY$22,(MATCH($H$10,'Carbon Prices'!$A$20:$A$22,0)))))</f>
        <v>0</v>
      </c>
      <c r="BA28" s="37">
        <f>SUMIF('Emissions Forecast'!$C$51:$C$56,"=Yes",'Emissions Forecast'!BB51:BB56)*IF($B$7="Real",IF($H$13="CPI",INDEX('Carbon Prices'!AZ$25:AZ$27,(MATCH($H$10,'Carbon Prices'!$A$25:$A$27,0))),INDEX('Carbon Prices'!AZ$30:AZ$32,(MATCH($H$10,'Carbon Prices'!$A$30:$A$32,0)))),IF($H$13="CPI",INDEX('Carbon Prices'!AZ$15:AZ$17,(MATCH($H$10,'Carbon Prices'!$A$15:$A$17,0))),INDEX('Carbon Prices'!AZ$20:AZ$22,(MATCH($H$10,'Carbon Prices'!$A$20:$A$22,0)))))</f>
        <v>0</v>
      </c>
      <c r="BB28" s="37">
        <f>SUMIF('Emissions Forecast'!$C$51:$C$56,"=Yes",'Emissions Forecast'!BC51:BC56)*IF($B$7="Real",IF($H$13="CPI",INDEX('Carbon Prices'!BA$25:BA$27,(MATCH($H$10,'Carbon Prices'!$A$25:$A$27,0))),INDEX('Carbon Prices'!BA$30:BA$32,(MATCH($H$10,'Carbon Prices'!$A$30:$A$32,0)))),IF($H$13="CPI",INDEX('Carbon Prices'!BA$15:BA$17,(MATCH($H$10,'Carbon Prices'!$A$15:$A$17,0))),INDEX('Carbon Prices'!BA$20:BA$22,(MATCH($H$10,'Carbon Prices'!$A$20:$A$22,0)))))</f>
        <v>0</v>
      </c>
      <c r="BC28" s="37">
        <f>SUMIF('Emissions Forecast'!$C$51:$C$56,"=Yes",'Emissions Forecast'!BD51:BD56)*IF($B$7="Real",IF($H$13="CPI",INDEX('Carbon Prices'!BB$25:BB$27,(MATCH($H$10,'Carbon Prices'!$A$25:$A$27,0))),INDEX('Carbon Prices'!BB$30:BB$32,(MATCH($H$10,'Carbon Prices'!$A$30:$A$32,0)))),IF($H$13="CPI",INDEX('Carbon Prices'!BB$15:BB$17,(MATCH($H$10,'Carbon Prices'!$A$15:$A$17,0))),INDEX('Carbon Prices'!BB$20:BB$22,(MATCH($H$10,'Carbon Prices'!$A$20:$A$22,0)))))</f>
        <v>0</v>
      </c>
      <c r="BD28" s="37">
        <f>SUMIF('Emissions Forecast'!$C$51:$C$56,"=Yes",'Emissions Forecast'!BE51:BE56)*IF($B$7="Real",IF($H$13="CPI",INDEX('Carbon Prices'!BC$25:BC$27,(MATCH($H$10,'Carbon Prices'!$A$25:$A$27,0))),INDEX('Carbon Prices'!BC$30:BC$32,(MATCH($H$10,'Carbon Prices'!$A$30:$A$32,0)))),IF($H$13="CPI",INDEX('Carbon Prices'!BC$15:BC$17,(MATCH($H$10,'Carbon Prices'!$A$15:$A$17,0))),INDEX('Carbon Prices'!BC$20:BC$22,(MATCH($H$10,'Carbon Prices'!$A$20:$A$22,0)))))</f>
        <v>0</v>
      </c>
      <c r="BE28" s="37">
        <f>SUMIF('Emissions Forecast'!$C$51:$C$56,"=Yes",'Emissions Forecast'!BF51:BF56)*IF($B$7="Real",IF($H$13="CPI",INDEX('Carbon Prices'!BD$25:BD$27,(MATCH($H$10,'Carbon Prices'!$A$25:$A$27,0))),INDEX('Carbon Prices'!BD$30:BD$32,(MATCH($H$10,'Carbon Prices'!$A$30:$A$32,0)))),IF($H$13="CPI",INDEX('Carbon Prices'!BD$15:BD$17,(MATCH($H$10,'Carbon Prices'!$A$15:$A$17,0))),INDEX('Carbon Prices'!BD$20:BD$22,(MATCH($H$10,'Carbon Prices'!$A$20:$A$22,0)))))</f>
        <v>0</v>
      </c>
      <c r="BF28" s="37">
        <f>SUMIF('Emissions Forecast'!$C$51:$C$56,"=Yes",'Emissions Forecast'!BG51:BG56)*IF($B$7="Real",IF($H$13="CPI",INDEX('Carbon Prices'!BE$25:BE$27,(MATCH($H$10,'Carbon Prices'!$A$25:$A$27,0))),INDEX('Carbon Prices'!BE$30:BE$32,(MATCH($H$10,'Carbon Prices'!$A$30:$A$32,0)))),IF($H$13="CPI",INDEX('Carbon Prices'!BE$15:BE$17,(MATCH($H$10,'Carbon Prices'!$A$15:$A$17,0))),INDEX('Carbon Prices'!BE$20:BE$22,(MATCH($H$10,'Carbon Prices'!$A$20:$A$22,0)))))</f>
        <v>0</v>
      </c>
      <c r="BG28" s="37">
        <f>SUMIF('Emissions Forecast'!$C$51:$C$56,"=Yes",'Emissions Forecast'!BH51:BH56)*IF($B$7="Real",IF($H$13="CPI",INDEX('Carbon Prices'!BF$25:BF$27,(MATCH($H$10,'Carbon Prices'!$A$25:$A$27,0))),INDEX('Carbon Prices'!BF$30:BF$32,(MATCH($H$10,'Carbon Prices'!$A$30:$A$32,0)))),IF($H$13="CPI",INDEX('Carbon Prices'!BF$15:BF$17,(MATCH($H$10,'Carbon Prices'!$A$15:$A$17,0))),INDEX('Carbon Prices'!BF$20:BF$22,(MATCH($H$10,'Carbon Prices'!$A$20:$A$22,0)))))</f>
        <v>0</v>
      </c>
      <c r="BH28" s="37">
        <f>SUMIF('Emissions Forecast'!$C$51:$C$56,"=Yes",'Emissions Forecast'!BI51:BI56)*IF($B$7="Real",IF($H$13="CPI",INDEX('Carbon Prices'!BG$25:BG$27,(MATCH($H$10,'Carbon Prices'!$A$25:$A$27,0))),INDEX('Carbon Prices'!BG$30:BG$32,(MATCH($H$10,'Carbon Prices'!$A$30:$A$32,0)))),IF($H$13="CPI",INDEX('Carbon Prices'!BG$15:BG$17,(MATCH($H$10,'Carbon Prices'!$A$15:$A$17,0))),INDEX('Carbon Prices'!BG$20:BG$22,(MATCH($H$10,'Carbon Prices'!$A$20:$A$22,0)))))</f>
        <v>0</v>
      </c>
      <c r="BI28" s="37">
        <f>SUMIF('Emissions Forecast'!$C$51:$C$56,"=Yes",'Emissions Forecast'!BJ51:BJ56)*IF($B$7="Real",IF($H$13="CPI",INDEX('Carbon Prices'!BH$25:BH$27,(MATCH($H$10,'Carbon Prices'!$A$25:$A$27,0))),INDEX('Carbon Prices'!BH$30:BH$32,(MATCH($H$10,'Carbon Prices'!$A$30:$A$32,0)))),IF($H$13="CPI",INDEX('Carbon Prices'!BH$15:BH$17,(MATCH($H$10,'Carbon Prices'!$A$15:$A$17,0))),INDEX('Carbon Prices'!BH$20:BH$22,(MATCH($H$10,'Carbon Prices'!$A$20:$A$22,0)))))</f>
        <v>0</v>
      </c>
      <c r="BJ28" s="37">
        <f>SUMIF('Emissions Forecast'!$C$51:$C$56,"=Yes",'Emissions Forecast'!BK51:BK56)*IF($B$7="Real",IF($H$13="CPI",INDEX('Carbon Prices'!BI$25:BI$27,(MATCH($H$10,'Carbon Prices'!$A$25:$A$27,0))),INDEX('Carbon Prices'!BI$30:BI$32,(MATCH($H$10,'Carbon Prices'!$A$30:$A$32,0)))),IF($H$13="CPI",INDEX('Carbon Prices'!BI$15:BI$17,(MATCH($H$10,'Carbon Prices'!$A$15:$A$17,0))),INDEX('Carbon Prices'!BI$20:BI$22,(MATCH($H$10,'Carbon Prices'!$A$20:$A$22,0)))))</f>
        <v>0</v>
      </c>
      <c r="BK28" s="37">
        <f>SUMIF('Emissions Forecast'!$C$51:$C$56,"=Yes",'Emissions Forecast'!BL51:BL56)*IF($B$7="Real",IF($H$13="CPI",INDEX('Carbon Prices'!BJ$25:BJ$27,(MATCH($H$10,'Carbon Prices'!$A$25:$A$27,0))),INDEX('Carbon Prices'!BJ$30:BJ$32,(MATCH($H$10,'Carbon Prices'!$A$30:$A$32,0)))),IF($H$13="CPI",INDEX('Carbon Prices'!BJ$15:BJ$17,(MATCH($H$10,'Carbon Prices'!$A$15:$A$17,0))),INDEX('Carbon Prices'!BJ$20:BJ$22,(MATCH($H$10,'Carbon Prices'!$A$20:$A$22,0)))))</f>
        <v>0</v>
      </c>
      <c r="BL28" s="37">
        <f>SUMIF('Emissions Forecast'!$C$51:$C$56,"=Yes",'Emissions Forecast'!BM51:BM56)*IF($B$7="Real",IF($H$13="CPI",INDEX('Carbon Prices'!BK$25:BK$27,(MATCH($H$10,'Carbon Prices'!$A$25:$A$27,0))),INDEX('Carbon Prices'!BK$30:BK$32,(MATCH($H$10,'Carbon Prices'!$A$30:$A$32,0)))),IF($H$13="CPI",INDEX('Carbon Prices'!BK$15:BK$17,(MATCH($H$10,'Carbon Prices'!$A$15:$A$17,0))),INDEX('Carbon Prices'!BK$20:BK$22,(MATCH($H$10,'Carbon Prices'!$A$20:$A$22,0)))))</f>
        <v>0</v>
      </c>
      <c r="BM28" s="37">
        <f>SUMIF('Emissions Forecast'!$C$51:$C$56,"=Yes",'Emissions Forecast'!BN51:BN56)*IF($B$7="Real",IF($H$13="CPI",INDEX('Carbon Prices'!BL$25:BL$27,(MATCH($H$10,'Carbon Prices'!$A$25:$A$27,0))),INDEX('Carbon Prices'!BL$30:BL$32,(MATCH($H$10,'Carbon Prices'!$A$30:$A$32,0)))),IF($H$13="CPI",INDEX('Carbon Prices'!BL$15:BL$17,(MATCH($H$10,'Carbon Prices'!$A$15:$A$17,0))),INDEX('Carbon Prices'!BL$20:BL$22,(MATCH($H$10,'Carbon Prices'!$A$20:$A$22,0)))))</f>
        <v>0</v>
      </c>
      <c r="BN28" s="37">
        <f>SUMIF('Emissions Forecast'!$C$51:$C$56,"=Yes",'Emissions Forecast'!BO51:BO56)*IF($B$7="Real",IF($H$13="CPI",INDEX('Carbon Prices'!BM$25:BM$27,(MATCH($H$10,'Carbon Prices'!$A$25:$A$27,0))),INDEX('Carbon Prices'!BM$30:BM$32,(MATCH($H$10,'Carbon Prices'!$A$30:$A$32,0)))),IF($H$13="CPI",INDEX('Carbon Prices'!BM$15:BM$17,(MATCH($H$10,'Carbon Prices'!$A$15:$A$17,0))),INDEX('Carbon Prices'!BM$20:BM$22,(MATCH($H$10,'Carbon Prices'!$A$20:$A$22,0)))))</f>
        <v>0</v>
      </c>
      <c r="BO28" s="37">
        <f>SUMIF('Emissions Forecast'!$C$51:$C$56,"=Yes",'Emissions Forecast'!BP51:BP56)*IF($B$7="Real",IF($H$13="CPI",INDEX('Carbon Prices'!BN$25:BN$27,(MATCH($H$10,'Carbon Prices'!$A$25:$A$27,0))),INDEX('Carbon Prices'!BN$30:BN$32,(MATCH($H$10,'Carbon Prices'!$A$30:$A$32,0)))),IF($H$13="CPI",INDEX('Carbon Prices'!BN$15:BN$17,(MATCH($H$10,'Carbon Prices'!$A$15:$A$17,0))),INDEX('Carbon Prices'!BN$20:BN$22,(MATCH($H$10,'Carbon Prices'!$A$20:$A$22,0)))))</f>
        <v>0</v>
      </c>
      <c r="BP28" s="37">
        <f>SUMIF('Emissions Forecast'!$C$51:$C$56,"=Yes",'Emissions Forecast'!BQ51:BQ56)*IF($B$7="Real",IF($H$13="CPI",INDEX('Carbon Prices'!BO$25:BO$27,(MATCH($H$10,'Carbon Prices'!$A$25:$A$27,0))),INDEX('Carbon Prices'!BO$30:BO$32,(MATCH($H$10,'Carbon Prices'!$A$30:$A$32,0)))),IF($H$13="CPI",INDEX('Carbon Prices'!BO$15:BO$17,(MATCH($H$10,'Carbon Prices'!$A$15:$A$17,0))),INDEX('Carbon Prices'!BO$20:BO$22,(MATCH($H$10,'Carbon Prices'!$A$20:$A$22,0)))))</f>
        <v>0</v>
      </c>
      <c r="BQ28" s="37">
        <f>SUMIF('Emissions Forecast'!$C$51:$C$56,"=Yes",'Emissions Forecast'!BR51:BR56)*IF($B$7="Real",IF($H$13="CPI",INDEX('Carbon Prices'!BP$25:BP$27,(MATCH($H$10,'Carbon Prices'!$A$25:$A$27,0))),INDEX('Carbon Prices'!BP$30:BP$32,(MATCH($H$10,'Carbon Prices'!$A$30:$A$32,0)))),IF($H$13="CPI",INDEX('Carbon Prices'!BP$15:BP$17,(MATCH($H$10,'Carbon Prices'!$A$15:$A$17,0))),INDEX('Carbon Prices'!BP$20:BP$22,(MATCH($H$10,'Carbon Prices'!$A$20:$A$22,0)))))</f>
        <v>0</v>
      </c>
      <c r="BR28" s="37">
        <f>SUMIF('Emissions Forecast'!$C$51:$C$56,"=Yes",'Emissions Forecast'!BS51:BS56)*IF($B$7="Real",IF($H$13="CPI",INDEX('Carbon Prices'!BQ$25:BQ$27,(MATCH($H$10,'Carbon Prices'!$A$25:$A$27,0))),INDEX('Carbon Prices'!BQ$30:BQ$32,(MATCH($H$10,'Carbon Prices'!$A$30:$A$32,0)))),IF($H$13="CPI",INDEX('Carbon Prices'!BQ$15:BQ$17,(MATCH($H$10,'Carbon Prices'!$A$15:$A$17,0))),INDEX('Carbon Prices'!BQ$20:BQ$22,(MATCH($H$10,'Carbon Prices'!$A$20:$A$22,0)))))</f>
        <v>0</v>
      </c>
      <c r="BS28" s="37">
        <f>SUMIF('Emissions Forecast'!$C$51:$C$56,"=Yes",'Emissions Forecast'!BT51:BT56)*IF($B$7="Real",IF($H$13="CPI",INDEX('Carbon Prices'!BR$25:BR$27,(MATCH($H$10,'Carbon Prices'!$A$25:$A$27,0))),INDEX('Carbon Prices'!BR$30:BR$32,(MATCH($H$10,'Carbon Prices'!$A$30:$A$32,0)))),IF($H$13="CPI",INDEX('Carbon Prices'!BR$15:BR$17,(MATCH($H$10,'Carbon Prices'!$A$15:$A$17,0))),INDEX('Carbon Prices'!BR$20:BR$22,(MATCH($H$10,'Carbon Prices'!$A$20:$A$22,0)))))</f>
        <v>0</v>
      </c>
      <c r="BT28" s="37">
        <f>SUMIF('Emissions Forecast'!$C$51:$C$56,"=Yes",'Emissions Forecast'!BU51:BU56)*IF($B$7="Real",IF($H$13="CPI",INDEX('Carbon Prices'!BS$25:BS$27,(MATCH($H$10,'Carbon Prices'!$A$25:$A$27,0))),INDEX('Carbon Prices'!BS$30:BS$32,(MATCH($H$10,'Carbon Prices'!$A$30:$A$32,0)))),IF($H$13="CPI",INDEX('Carbon Prices'!BS$15:BS$17,(MATCH($H$10,'Carbon Prices'!$A$15:$A$17,0))),INDEX('Carbon Prices'!BS$20:BS$22,(MATCH($H$10,'Carbon Prices'!$A$20:$A$22,0)))))</f>
        <v>0</v>
      </c>
      <c r="BU28" s="37">
        <f>SUMIF('Emissions Forecast'!$C$51:$C$56,"=Yes",'Emissions Forecast'!BV51:BV56)*IF($B$7="Real",IF($H$13="CPI",INDEX('Carbon Prices'!BT$25:BT$27,(MATCH($H$10,'Carbon Prices'!$A$25:$A$27,0))),INDEX('Carbon Prices'!BT$30:BT$32,(MATCH($H$10,'Carbon Prices'!$A$30:$A$32,0)))),IF($H$13="CPI",INDEX('Carbon Prices'!BT$15:BT$17,(MATCH($H$10,'Carbon Prices'!$A$15:$A$17,0))),INDEX('Carbon Prices'!BT$20:BT$22,(MATCH($H$10,'Carbon Prices'!$A$20:$A$22,0)))))</f>
        <v>0</v>
      </c>
      <c r="BV28" s="37">
        <f>SUMIF('Emissions Forecast'!$C$51:$C$56,"=Yes",'Emissions Forecast'!BW51:BW56)*IF($B$7="Real",IF($H$13="CPI",INDEX('Carbon Prices'!BU$25:BU$27,(MATCH($H$10,'Carbon Prices'!$A$25:$A$27,0))),INDEX('Carbon Prices'!BU$30:BU$32,(MATCH($H$10,'Carbon Prices'!$A$30:$A$32,0)))),IF($H$13="CPI",INDEX('Carbon Prices'!BU$15:BU$17,(MATCH($H$10,'Carbon Prices'!$A$15:$A$17,0))),INDEX('Carbon Prices'!BU$20:BU$22,(MATCH($H$10,'Carbon Prices'!$A$20:$A$22,0)))))</f>
        <v>0</v>
      </c>
      <c r="BW28" s="37">
        <f>SUMIF('Emissions Forecast'!$C$51:$C$56,"=Yes",'Emissions Forecast'!BX51:BX56)*IF($B$7="Real",IF($H$13="CPI",INDEX('Carbon Prices'!BV$25:BV$27,(MATCH($H$10,'Carbon Prices'!$A$25:$A$27,0))),INDEX('Carbon Prices'!BV$30:BV$32,(MATCH($H$10,'Carbon Prices'!$A$30:$A$32,0)))),IF($H$13="CPI",INDEX('Carbon Prices'!BV$15:BV$17,(MATCH($H$10,'Carbon Prices'!$A$15:$A$17,0))),INDEX('Carbon Prices'!BV$20:BV$22,(MATCH($H$10,'Carbon Prices'!$A$20:$A$22,0)))))</f>
        <v>0</v>
      </c>
      <c r="BX28" s="37">
        <f>SUMIF('Emissions Forecast'!$C$51:$C$56,"=Yes",'Emissions Forecast'!BY51:BY56)*IF($B$7="Real",IF($H$13="CPI",INDEX('Carbon Prices'!BW$25:BW$27,(MATCH($H$10,'Carbon Prices'!$A$25:$A$27,0))),INDEX('Carbon Prices'!BW$30:BW$32,(MATCH($H$10,'Carbon Prices'!$A$30:$A$32,0)))),IF($H$13="CPI",INDEX('Carbon Prices'!BW$15:BW$17,(MATCH($H$10,'Carbon Prices'!$A$15:$A$17,0))),INDEX('Carbon Prices'!BW$20:BW$22,(MATCH($H$10,'Carbon Prices'!$A$20:$A$22,0)))))</f>
        <v>0</v>
      </c>
      <c r="BY28" s="37">
        <f>SUMIF('Emissions Forecast'!$C$51:$C$56,"=Yes",'Emissions Forecast'!BZ51:BZ56)*IF($B$7="Real",IF($H$13="CPI",INDEX('Carbon Prices'!BX$25:BX$27,(MATCH($H$10,'Carbon Prices'!$A$25:$A$27,0))),INDEX('Carbon Prices'!BX$30:BX$32,(MATCH($H$10,'Carbon Prices'!$A$30:$A$32,0)))),IF($H$13="CPI",INDEX('Carbon Prices'!BX$15:BX$17,(MATCH($H$10,'Carbon Prices'!$A$15:$A$17,0))),INDEX('Carbon Prices'!BX$20:BX$22,(MATCH($H$10,'Carbon Prices'!$A$20:$A$22,0)))))</f>
        <v>0</v>
      </c>
      <c r="BZ28" s="37">
        <f>SUMIF('Emissions Forecast'!$C$51:$C$56,"=Yes",'Emissions Forecast'!CA51:CA56)*IF($B$7="Real",IF($H$13="CPI",INDEX('Carbon Prices'!BY$25:BY$27,(MATCH($H$10,'Carbon Prices'!$A$25:$A$27,0))),INDEX('Carbon Prices'!BY$30:BY$32,(MATCH($H$10,'Carbon Prices'!$A$30:$A$32,0)))),IF($H$13="CPI",INDEX('Carbon Prices'!BY$15:BY$17,(MATCH($H$10,'Carbon Prices'!$A$15:$A$17,0))),INDEX('Carbon Prices'!BY$20:BY$22,(MATCH($H$10,'Carbon Prices'!$A$20:$A$22,0)))))</f>
        <v>0</v>
      </c>
      <c r="CA28" s="37">
        <f>SUMIF('Emissions Forecast'!$C$51:$C$56,"=Yes",'Emissions Forecast'!CB51:CB56)*IF($B$7="Real",IF($H$13="CPI",INDEX('Carbon Prices'!BZ$25:BZ$27,(MATCH($H$10,'Carbon Prices'!$A$25:$A$27,0))),INDEX('Carbon Prices'!BZ$30:BZ$32,(MATCH($H$10,'Carbon Prices'!$A$30:$A$32,0)))),IF($H$13="CPI",INDEX('Carbon Prices'!BZ$15:BZ$17,(MATCH($H$10,'Carbon Prices'!$A$15:$A$17,0))),INDEX('Carbon Prices'!BZ$20:BZ$22,(MATCH($H$10,'Carbon Prices'!$A$20:$A$22,0)))))</f>
        <v>0</v>
      </c>
      <c r="CB28" s="37">
        <f>SUMIF('Emissions Forecast'!$C$51:$C$56,"=Yes",'Emissions Forecast'!CC51:CC56)*IF($B$7="Real",IF($H$13="CPI",INDEX('Carbon Prices'!CA$25:CA$27,(MATCH($H$10,'Carbon Prices'!$A$25:$A$27,0))),INDEX('Carbon Prices'!CA$30:CA$32,(MATCH($H$10,'Carbon Prices'!$A$30:$A$32,0)))),IF($H$13="CPI",INDEX('Carbon Prices'!CA$15:CA$17,(MATCH($H$10,'Carbon Prices'!$A$15:$A$17,0))),INDEX('Carbon Prices'!CA$20:CA$22,(MATCH($H$10,'Carbon Prices'!$A$20:$A$22,0)))))</f>
        <v>0</v>
      </c>
      <c r="CC28" s="37">
        <f>SUMIF('Emissions Forecast'!$C$51:$C$56,"=Yes",'Emissions Forecast'!CD51:CD56)*IF($B$7="Real",IF($H$13="CPI",INDEX('Carbon Prices'!CB$25:CB$27,(MATCH($H$10,'Carbon Prices'!$A$25:$A$27,0))),INDEX('Carbon Prices'!CB$30:CB$32,(MATCH($H$10,'Carbon Prices'!$A$30:$A$32,0)))),IF($H$13="CPI",INDEX('Carbon Prices'!CB$15:CB$17,(MATCH($H$10,'Carbon Prices'!$A$15:$A$17,0))),INDEX('Carbon Prices'!CB$20:CB$22,(MATCH($H$10,'Carbon Prices'!$A$20:$A$22,0)))))</f>
        <v>0</v>
      </c>
      <c r="CD28" s="37">
        <f>SUMIF('Emissions Forecast'!$C$51:$C$56,"=Yes",'Emissions Forecast'!CE51:CE56)*IF($B$7="Real",IF($H$13="CPI",INDEX('Carbon Prices'!CC$25:CC$27,(MATCH($H$10,'Carbon Prices'!$A$25:$A$27,0))),INDEX('Carbon Prices'!CC$30:CC$32,(MATCH($H$10,'Carbon Prices'!$A$30:$A$32,0)))),IF($H$13="CPI",INDEX('Carbon Prices'!CC$15:CC$17,(MATCH($H$10,'Carbon Prices'!$A$15:$A$17,0))),INDEX('Carbon Prices'!CC$20:CC$22,(MATCH($H$10,'Carbon Prices'!$A$20:$A$22,0)))))</f>
        <v>0</v>
      </c>
      <c r="CE28" s="37">
        <f>SUMIF('Emissions Forecast'!$C$51:$C$56,"=Yes",'Emissions Forecast'!CF51:CF56)*IF($B$7="Real",IF($H$13="CPI",INDEX('Carbon Prices'!CD$25:CD$27,(MATCH($H$10,'Carbon Prices'!$A$25:$A$27,0))),INDEX('Carbon Prices'!CD$30:CD$32,(MATCH($H$10,'Carbon Prices'!$A$30:$A$32,0)))),IF($H$13="CPI",INDEX('Carbon Prices'!CD$15:CD$17,(MATCH($H$10,'Carbon Prices'!$A$15:$A$17,0))),INDEX('Carbon Prices'!CD$20:CD$22,(MATCH($H$10,'Carbon Prices'!$A$20:$A$22,0)))))</f>
        <v>0</v>
      </c>
    </row>
    <row r="29" spans="1:83" s="44" customFormat="1" ht="15.75" customHeight="1" x14ac:dyDescent="0.35">
      <c r="A29" s="44" t="s">
        <v>23</v>
      </c>
      <c r="B29" s="37">
        <f>IF($B$7="Real",SUMPRODUCT('Discount Rates'!B$31:CD$31,C29:CE29),IF($H$13="CPI",SUMPRODUCT('Discount Rates'!B$32:CD$32,C29:CE29),SUMPRODUCT('Discount Rates'!B$33:CD$33,C29:CE29)))</f>
        <v>32946986.317193732</v>
      </c>
      <c r="C29" s="37">
        <f>SUMIF('Emissions Forecast'!$C$57:$C$61,"=Yes",'Emissions Forecast'!D57:D61)*IF($B$7="Real",IF($H$13="CPI",INDEX('Carbon Prices'!B$25:B$27,(MATCH($H$10,'Carbon Prices'!$A$25:$A$27,0))),INDEX('Carbon Prices'!B$30:B$32,(MATCH($H$10,'Carbon Prices'!$A$30:$A$32,0)))),IF($H$13="CPI",INDEX('Carbon Prices'!B$15:B$17,(MATCH($H$10,'Carbon Prices'!$A$15:$A$17,0))),INDEX('Carbon Prices'!B$20:B$22,(MATCH($H$10,'Carbon Prices'!$A$20:$A$22,0)))))</f>
        <v>0</v>
      </c>
      <c r="D29" s="37">
        <f>SUMIF('Emissions Forecast'!$C$57:$C$61,"=Yes",'Emissions Forecast'!E57:E61)*IF($B$7="Real",IF($H$13="CPI",INDEX('Carbon Prices'!C$25:C$27,(MATCH($H$10,'Carbon Prices'!$A$25:$A$27,0))),INDEX('Carbon Prices'!C$30:C$32,(MATCH($H$10,'Carbon Prices'!$A$30:$A$32,0)))),IF($H$13="CPI",INDEX('Carbon Prices'!C$15:C$17,(MATCH($H$10,'Carbon Prices'!$A$15:$A$17,0))),INDEX('Carbon Prices'!C$20:C$22,(MATCH($H$10,'Carbon Prices'!$A$20:$A$22,0)))))</f>
        <v>0</v>
      </c>
      <c r="E29" s="37">
        <f>SUMIF('Emissions Forecast'!$C$57:$C$61,"=Yes",'Emissions Forecast'!F57:F61)*IF($B$7="Real",IF($H$13="CPI",INDEX('Carbon Prices'!D$25:D$27,(MATCH($H$10,'Carbon Prices'!$A$25:$A$27,0))),INDEX('Carbon Prices'!D$30:D$32,(MATCH($H$10,'Carbon Prices'!$A$30:$A$32,0)))),IF($H$13="CPI",INDEX('Carbon Prices'!D$15:D$17,(MATCH($H$10,'Carbon Prices'!$A$15:$A$17,0))),INDEX('Carbon Prices'!D$20:D$22,(MATCH($H$10,'Carbon Prices'!$A$20:$A$22,0)))))</f>
        <v>0</v>
      </c>
      <c r="F29" s="37">
        <f>SUMIF('Emissions Forecast'!$C$57:$C$61,"=Yes",'Emissions Forecast'!G57:G61)*IF($B$7="Real",IF($H$13="CPI",INDEX('Carbon Prices'!E$25:E$27,(MATCH($H$10,'Carbon Prices'!$A$25:$A$27,0))),INDEX('Carbon Prices'!E$30:E$32,(MATCH($H$10,'Carbon Prices'!$A$30:$A$32,0)))),IF($H$13="CPI",INDEX('Carbon Prices'!E$15:E$17,(MATCH($H$10,'Carbon Prices'!$A$15:$A$17,0))),INDEX('Carbon Prices'!E$20:E$22,(MATCH($H$10,'Carbon Prices'!$A$20:$A$22,0)))))</f>
        <v>0</v>
      </c>
      <c r="G29" s="37">
        <f>SUMIF('Emissions Forecast'!$C$57:$C$61,"=Yes",'Emissions Forecast'!H57:H61)*IF($B$7="Real",IF($H$13="CPI",INDEX('Carbon Prices'!F$25:F$27,(MATCH($H$10,'Carbon Prices'!$A$25:$A$27,0))),INDEX('Carbon Prices'!F$30:F$32,(MATCH($H$10,'Carbon Prices'!$A$30:$A$32,0)))),IF($H$13="CPI",INDEX('Carbon Prices'!F$15:F$17,(MATCH($H$10,'Carbon Prices'!$A$15:$A$17,0))),INDEX('Carbon Prices'!F$20:F$22,(MATCH($H$10,'Carbon Prices'!$A$20:$A$22,0)))))</f>
        <v>0</v>
      </c>
      <c r="H29" s="37">
        <f>SUMIF('Emissions Forecast'!$C$57:$C$61,"=Yes",'Emissions Forecast'!I57:I61)*IF($B$7="Real",IF($H$13="CPI",INDEX('Carbon Prices'!G$25:G$27,(MATCH($H$10,'Carbon Prices'!$A$25:$A$27,0))),INDEX('Carbon Prices'!G$30:G$32,(MATCH($H$10,'Carbon Prices'!$A$30:$A$32,0)))),IF($H$13="CPI",INDEX('Carbon Prices'!G$15:G$17,(MATCH($H$10,'Carbon Prices'!$A$15:$A$17,0))),INDEX('Carbon Prices'!G$20:G$22,(MATCH($H$10,'Carbon Prices'!$A$20:$A$22,0)))))</f>
        <v>1850564.4044023617</v>
      </c>
      <c r="I29" s="37">
        <f>SUMIF('Emissions Forecast'!$C$57:$C$61,"=Yes",'Emissions Forecast'!J57:J61)*IF($B$7="Real",IF($H$13="CPI",INDEX('Carbon Prices'!H$25:H$27,(MATCH($H$10,'Carbon Prices'!$A$25:$A$27,0))),INDEX('Carbon Prices'!H$30:H$32,(MATCH($H$10,'Carbon Prices'!$A$30:$A$32,0)))),IF($H$13="CPI",INDEX('Carbon Prices'!H$15:H$17,(MATCH($H$10,'Carbon Prices'!$A$15:$A$17,0))),INDEX('Carbon Prices'!H$20:H$22,(MATCH($H$10,'Carbon Prices'!$A$20:$A$22,0)))))</f>
        <v>3684381.6196246115</v>
      </c>
      <c r="J29" s="37">
        <f>SUMIF('Emissions Forecast'!$C$57:$C$61,"=Yes",'Emissions Forecast'!K57:K61)*IF($B$7="Real",IF($H$13="CPI",INDEX('Carbon Prices'!I$25:I$27,(MATCH($H$10,'Carbon Prices'!$A$25:$A$27,0))),INDEX('Carbon Prices'!I$30:I$32,(MATCH($H$10,'Carbon Prices'!$A$30:$A$32,0)))),IF($H$13="CPI",INDEX('Carbon Prices'!I$15:I$17,(MATCH($H$10,'Carbon Prices'!$A$15:$A$17,0))),INDEX('Carbon Prices'!I$20:I$22,(MATCH($H$10,'Carbon Prices'!$A$20:$A$22,0)))))</f>
        <v>3666868.2191748219</v>
      </c>
      <c r="K29" s="37">
        <f>SUMIF('Emissions Forecast'!$C$57:$C$61,"=Yes",'Emissions Forecast'!L57:L61)*IF($B$7="Real",IF($H$13="CPI",INDEX('Carbon Prices'!J$25:J$27,(MATCH($H$10,'Carbon Prices'!$A$25:$A$27,0))),INDEX('Carbon Prices'!J$30:J$32,(MATCH($H$10,'Carbon Prices'!$A$30:$A$32,0)))),IF($H$13="CPI",INDEX('Carbon Prices'!J$15:J$17,(MATCH($H$10,'Carbon Prices'!$A$15:$A$17,0))),INDEX('Carbon Prices'!J$20:J$22,(MATCH($H$10,'Carbon Prices'!$A$20:$A$22,0)))))</f>
        <v>3648625.0937062907</v>
      </c>
      <c r="L29" s="37">
        <f>SUMIF('Emissions Forecast'!$C$57:$C$61,"=Yes",'Emissions Forecast'!M57:M61)*IF($B$7="Real",IF($H$13="CPI",INDEX('Carbon Prices'!K$25:K$27,(MATCH($H$10,'Carbon Prices'!$A$25:$A$27,0))),INDEX('Carbon Prices'!K$30:K$32,(MATCH($H$10,'Carbon Prices'!$A$30:$A$32,0)))),IF($H$13="CPI",INDEX('Carbon Prices'!K$15:K$17,(MATCH($H$10,'Carbon Prices'!$A$15:$A$17,0))),INDEX('Carbon Prices'!K$20:K$22,(MATCH($H$10,'Carbon Prices'!$A$20:$A$22,0)))))</f>
        <v>3629687.5932199256</v>
      </c>
      <c r="M29" s="37">
        <f>SUMIF('Emissions Forecast'!$C$57:$C$61,"=Yes",'Emissions Forecast'!N57:N61)*IF($B$7="Real",IF($H$13="CPI",INDEX('Carbon Prices'!L$25:L$27,(MATCH($H$10,'Carbon Prices'!$A$25:$A$27,0))),INDEX('Carbon Prices'!L$30:L$32,(MATCH($H$10,'Carbon Prices'!$A$30:$A$32,0)))),IF($H$13="CPI",INDEX('Carbon Prices'!L$15:L$17,(MATCH($H$10,'Carbon Prices'!$A$15:$A$17,0))),INDEX('Carbon Prices'!L$20:L$22,(MATCH($H$10,'Carbon Prices'!$A$20:$A$22,0)))))</f>
        <v>3610089.961997652</v>
      </c>
      <c r="N29" s="37">
        <f>SUMIF('Emissions Forecast'!$C$57:$C$61,"=Yes",'Emissions Forecast'!O57:O61)*IF($B$7="Real",IF($H$13="CPI",INDEX('Carbon Prices'!M$25:M$27,(MATCH($H$10,'Carbon Prices'!$A$25:$A$27,0))),INDEX('Carbon Prices'!M$30:M$32,(MATCH($H$10,'Carbon Prices'!$A$30:$A$32,0)))),IF($H$13="CPI",INDEX('Carbon Prices'!M$15:M$17,(MATCH($H$10,'Carbon Prices'!$A$15:$A$17,0))),INDEX('Carbon Prices'!M$20:M$22,(MATCH($H$10,'Carbon Prices'!$A$20:$A$22,0)))))</f>
        <v>3602505.7393884137</v>
      </c>
      <c r="O29" s="37">
        <f>SUMIF('Emissions Forecast'!$C$57:$C$61,"=Yes",'Emissions Forecast'!P57:P61)*IF($B$7="Real",IF($H$13="CPI",INDEX('Carbon Prices'!N$25:N$27,(MATCH($H$10,'Carbon Prices'!$A$25:$A$27,0))),INDEX('Carbon Prices'!N$30:N$32,(MATCH($H$10,'Carbon Prices'!$A$30:$A$32,0)))),IF($H$13="CPI",INDEX('Carbon Prices'!N$15:N$17,(MATCH($H$10,'Carbon Prices'!$A$15:$A$17,0))),INDEX('Carbon Prices'!N$20:N$22,(MATCH($H$10,'Carbon Prices'!$A$20:$A$22,0)))))</f>
        <v>3581438.4543627501</v>
      </c>
      <c r="P29" s="37">
        <f>SUMIF('Emissions Forecast'!$C$57:$C$61,"=Yes",'Emissions Forecast'!Q57:Q61)*IF($B$7="Real",IF($H$13="CPI",INDEX('Carbon Prices'!O$25:O$27,(MATCH($H$10,'Carbon Prices'!$A$25:$A$27,0))),INDEX('Carbon Prices'!O$30:O$32,(MATCH($H$10,'Carbon Prices'!$A$30:$A$32,0)))),IF($H$13="CPI",INDEX('Carbon Prices'!O$15:O$17,(MATCH($H$10,'Carbon Prices'!$A$15:$A$17,0))),INDEX('Carbon Prices'!O$20:O$22,(MATCH($H$10,'Carbon Prices'!$A$20:$A$22,0)))))</f>
        <v>3559812.2909569372</v>
      </c>
      <c r="Q29" s="37">
        <f>SUMIF('Emissions Forecast'!$C$57:$C$61,"=Yes",'Emissions Forecast'!R57:R61)*IF($B$7="Real",IF($H$13="CPI",INDEX('Carbon Prices'!P$25:P$27,(MATCH($H$10,'Carbon Prices'!$A$25:$A$27,0))),INDEX('Carbon Prices'!P$30:P$32,(MATCH($H$10,'Carbon Prices'!$A$30:$A$32,0)))),IF($H$13="CPI",INDEX('Carbon Prices'!P$15:P$17,(MATCH($H$10,'Carbon Prices'!$A$15:$A$17,0))),INDEX('Carbon Prices'!P$20:P$22,(MATCH($H$10,'Carbon Prices'!$A$20:$A$22,0)))))</f>
        <v>3549568.5695816339</v>
      </c>
      <c r="R29" s="37">
        <f>SUMIF('Emissions Forecast'!$C$57:$C$61,"=Yes",'Emissions Forecast'!S57:S61)*IF($B$7="Real",IF($H$13="CPI",INDEX('Carbon Prices'!Q$25:Q$27,(MATCH($H$10,'Carbon Prices'!$A$25:$A$27,0))),INDEX('Carbon Prices'!Q$30:Q$32,(MATCH($H$10,'Carbon Prices'!$A$30:$A$32,0)))),IF($H$13="CPI",INDEX('Carbon Prices'!Q$15:Q$17,(MATCH($H$10,'Carbon Prices'!$A$15:$A$17,0))),INDEX('Carbon Prices'!Q$20:Q$22,(MATCH($H$10,'Carbon Prices'!$A$20:$A$22,0)))))</f>
        <v>3526680.1816477608</v>
      </c>
      <c r="S29" s="37">
        <f>SUMIF('Emissions Forecast'!$C$57:$C$61,"=Yes",'Emissions Forecast'!T57:T61)*IF($B$7="Real",IF($H$13="CPI",INDEX('Carbon Prices'!R$25:R$27,(MATCH($H$10,'Carbon Prices'!$A$25:$A$27,0))),INDEX('Carbon Prices'!R$30:R$32,(MATCH($H$10,'Carbon Prices'!$A$30:$A$32,0)))),IF($H$13="CPI",INDEX('Carbon Prices'!R$15:R$17,(MATCH($H$10,'Carbon Prices'!$A$15:$A$17,0))),INDEX('Carbon Prices'!R$20:R$22,(MATCH($H$10,'Carbon Prices'!$A$20:$A$22,0)))))</f>
        <v>3514773.4572323812</v>
      </c>
      <c r="T29" s="37">
        <f>SUMIF('Emissions Forecast'!$C$57:$C$61,"=Yes",'Emissions Forecast'!U57:U61)*IF($B$7="Real",IF($H$13="CPI",INDEX('Carbon Prices'!S$25:S$27,(MATCH($H$10,'Carbon Prices'!$A$25:$A$27,0))),INDEX('Carbon Prices'!S$30:S$32,(MATCH($H$10,'Carbon Prices'!$A$30:$A$32,0)))),IF($H$13="CPI",INDEX('Carbon Prices'!S$15:S$17,(MATCH($H$10,'Carbon Prices'!$A$15:$A$17,0))),INDEX('Carbon Prices'!S$20:S$22,(MATCH($H$10,'Carbon Prices'!$A$20:$A$22,0)))))</f>
        <v>3501977.769229427</v>
      </c>
      <c r="U29" s="37">
        <f>SUMIF('Emissions Forecast'!$C$57:$C$61,"=Yes",'Emissions Forecast'!V57:V61)*IF($B$7="Real",IF($H$13="CPI",INDEX('Carbon Prices'!T$25:T$27,(MATCH($H$10,'Carbon Prices'!$A$25:$A$27,0))),INDEX('Carbon Prices'!T$30:T$32,(MATCH($H$10,'Carbon Prices'!$A$30:$A$32,0)))),IF($H$13="CPI",INDEX('Carbon Prices'!T$15:T$17,(MATCH($H$10,'Carbon Prices'!$A$15:$A$17,0))),INDEX('Carbon Prices'!T$20:T$22,(MATCH($H$10,'Carbon Prices'!$A$20:$A$22,0)))))</f>
        <v>3477328.353055866</v>
      </c>
      <c r="V29" s="37">
        <f>SUMIF('Emissions Forecast'!$C$57:$C$61,"=Yes",'Emissions Forecast'!W57:W61)*IF($B$7="Real",IF($H$13="CPI",INDEX('Carbon Prices'!U$25:U$27,(MATCH($H$10,'Carbon Prices'!$A$25:$A$27,0))),INDEX('Carbon Prices'!U$30:U$32,(MATCH($H$10,'Carbon Prices'!$A$30:$A$32,0)))),IF($H$13="CPI",INDEX('Carbon Prices'!U$15:U$17,(MATCH($H$10,'Carbon Prices'!$A$15:$A$17,0))),INDEX('Carbon Prices'!U$20:U$22,(MATCH($H$10,'Carbon Prices'!$A$20:$A$22,0)))))</f>
        <v>3463087.6189219817</v>
      </c>
      <c r="W29" s="37">
        <f>SUMIF('Emissions Forecast'!$C$57:$C$61,"=Yes",'Emissions Forecast'!X57:X61)*IF($B$7="Real",IF($H$13="CPI",INDEX('Carbon Prices'!V$25:V$27,(MATCH($H$10,'Carbon Prices'!$A$25:$A$27,0))),INDEX('Carbon Prices'!V$30:V$32,(MATCH($H$10,'Carbon Prices'!$A$30:$A$32,0)))),IF($H$13="CPI",INDEX('Carbon Prices'!V$15:V$17,(MATCH($H$10,'Carbon Prices'!$A$15:$A$17,0))),INDEX('Carbon Prices'!V$20:V$22,(MATCH($H$10,'Carbon Prices'!$A$20:$A$22,0)))))</f>
        <v>3448068.4251681808</v>
      </c>
      <c r="X29" s="37">
        <f>SUMIF('Emissions Forecast'!$C$57:$C$61,"=Yes",'Emissions Forecast'!Y57:Y61)*IF($B$7="Real",IF($H$13="CPI",INDEX('Carbon Prices'!W$25:W$27,(MATCH($H$10,'Carbon Prices'!$A$25:$A$27,0))),INDEX('Carbon Prices'!W$30:W$32,(MATCH($H$10,'Carbon Prices'!$A$30:$A$32,0)))),IF($H$13="CPI",INDEX('Carbon Prices'!W$15:W$17,(MATCH($H$10,'Carbon Prices'!$A$15:$A$17,0))),INDEX('Carbon Prices'!W$20:W$22,(MATCH($H$10,'Carbon Prices'!$A$20:$A$22,0)))))</f>
        <v>1716153.3873611633</v>
      </c>
      <c r="Y29" s="37">
        <f>SUMIF('Emissions Forecast'!$C$57:$C$61,"=Yes",'Emissions Forecast'!Z57:Z61)*IF($B$7="Real",IF($H$13="CPI",INDEX('Carbon Prices'!X$25:X$27,(MATCH($H$10,'Carbon Prices'!$A$25:$A$27,0))),INDEX('Carbon Prices'!X$30:X$32,(MATCH($H$10,'Carbon Prices'!$A$30:$A$32,0)))),IF($H$13="CPI",INDEX('Carbon Prices'!X$15:X$17,(MATCH($H$10,'Carbon Prices'!$A$15:$A$17,0))),INDEX('Carbon Prices'!X$20:X$22,(MATCH($H$10,'Carbon Prices'!$A$20:$A$22,0)))))</f>
        <v>1707918.7789625938</v>
      </c>
      <c r="Z29" s="37">
        <f>SUMIF('Emissions Forecast'!$C$57:$C$61,"=Yes",'Emissions Forecast'!AA57:AA61)*IF($B$7="Real",IF($H$13="CPI",INDEX('Carbon Prices'!Y$25:Y$27,(MATCH($H$10,'Carbon Prices'!$A$25:$A$27,0))),INDEX('Carbon Prices'!Y$30:Y$32,(MATCH($H$10,'Carbon Prices'!$A$30:$A$32,0)))),IF($H$13="CPI",INDEX('Carbon Prices'!Y$15:Y$17,(MATCH($H$10,'Carbon Prices'!$A$15:$A$17,0))),INDEX('Carbon Prices'!Y$20:Y$22,(MATCH($H$10,'Carbon Prices'!$A$20:$A$22,0)))))</f>
        <v>0</v>
      </c>
      <c r="AA29" s="37">
        <f>SUMIF('Emissions Forecast'!$C$57:$C$61,"=Yes",'Emissions Forecast'!AB57:AB61)*IF($B$7="Real",IF($H$13="CPI",INDEX('Carbon Prices'!Z$25:Z$27,(MATCH($H$10,'Carbon Prices'!$A$25:$A$27,0))),INDEX('Carbon Prices'!Z$30:Z$32,(MATCH($H$10,'Carbon Prices'!$A$30:$A$32,0)))),IF($H$13="CPI",INDEX('Carbon Prices'!Z$15:Z$17,(MATCH($H$10,'Carbon Prices'!$A$15:$A$17,0))),INDEX('Carbon Prices'!Z$20:Z$22,(MATCH($H$10,'Carbon Prices'!$A$20:$A$22,0)))))</f>
        <v>0</v>
      </c>
      <c r="AB29" s="37">
        <f>SUMIF('Emissions Forecast'!$C$57:$C$61,"=Yes",'Emissions Forecast'!AC57:AC61)*IF($B$7="Real",IF($H$13="CPI",INDEX('Carbon Prices'!AA$25:AA$27,(MATCH($H$10,'Carbon Prices'!$A$25:$A$27,0))),INDEX('Carbon Prices'!AA$30:AA$32,(MATCH($H$10,'Carbon Prices'!$A$30:$A$32,0)))),IF($H$13="CPI",INDEX('Carbon Prices'!AA$15:AA$17,(MATCH($H$10,'Carbon Prices'!$A$15:$A$17,0))),INDEX('Carbon Prices'!AA$20:AA$22,(MATCH($H$10,'Carbon Prices'!$A$20:$A$22,0)))))</f>
        <v>0</v>
      </c>
      <c r="AC29" s="37">
        <f>SUMIF('Emissions Forecast'!$C$57:$C$61,"=Yes",'Emissions Forecast'!AD57:AD61)*IF($B$7="Real",IF($H$13="CPI",INDEX('Carbon Prices'!AB$25:AB$27,(MATCH($H$10,'Carbon Prices'!$A$25:$A$27,0))),INDEX('Carbon Prices'!AB$30:AB$32,(MATCH($H$10,'Carbon Prices'!$A$30:$A$32,0)))),IF($H$13="CPI",INDEX('Carbon Prices'!AB$15:AB$17,(MATCH($H$10,'Carbon Prices'!$A$15:$A$17,0))),INDEX('Carbon Prices'!AB$20:AB$22,(MATCH($H$10,'Carbon Prices'!$A$20:$A$22,0)))))</f>
        <v>0</v>
      </c>
      <c r="AD29" s="37">
        <f>SUMIF('Emissions Forecast'!$C$57:$C$61,"=Yes",'Emissions Forecast'!AE57:AE61)*IF($B$7="Real",IF($H$13="CPI",INDEX('Carbon Prices'!AC$25:AC$27,(MATCH($H$10,'Carbon Prices'!$A$25:$A$27,0))),INDEX('Carbon Prices'!AC$30:AC$32,(MATCH($H$10,'Carbon Prices'!$A$30:$A$32,0)))),IF($H$13="CPI",INDEX('Carbon Prices'!AC$15:AC$17,(MATCH($H$10,'Carbon Prices'!$A$15:$A$17,0))),INDEX('Carbon Prices'!AC$20:AC$22,(MATCH($H$10,'Carbon Prices'!$A$20:$A$22,0)))))</f>
        <v>0</v>
      </c>
      <c r="AE29" s="37">
        <f>SUMIF('Emissions Forecast'!$C$57:$C$61,"=Yes",'Emissions Forecast'!AF57:AF61)*IF($B$7="Real",IF($H$13="CPI",INDEX('Carbon Prices'!AD$25:AD$27,(MATCH($H$10,'Carbon Prices'!$A$25:$A$27,0))),INDEX('Carbon Prices'!AD$30:AD$32,(MATCH($H$10,'Carbon Prices'!$A$30:$A$32,0)))),IF($H$13="CPI",INDEX('Carbon Prices'!AD$15:AD$17,(MATCH($H$10,'Carbon Prices'!$A$15:$A$17,0))),INDEX('Carbon Prices'!AD$20:AD$22,(MATCH($H$10,'Carbon Prices'!$A$20:$A$22,0)))))</f>
        <v>0</v>
      </c>
      <c r="AF29" s="37">
        <f>SUMIF('Emissions Forecast'!$C$57:$C$61,"=Yes",'Emissions Forecast'!AG57:AG61)*IF($B$7="Real",IF($H$13="CPI",INDEX('Carbon Prices'!AE$25:AE$27,(MATCH($H$10,'Carbon Prices'!$A$25:$A$27,0))),INDEX('Carbon Prices'!AE$30:AE$32,(MATCH($H$10,'Carbon Prices'!$A$30:$A$32,0)))),IF($H$13="CPI",INDEX('Carbon Prices'!AE$15:AE$17,(MATCH($H$10,'Carbon Prices'!$A$15:$A$17,0))),INDEX('Carbon Prices'!AE$20:AE$22,(MATCH($H$10,'Carbon Prices'!$A$20:$A$22,0)))))</f>
        <v>0</v>
      </c>
      <c r="AG29" s="37">
        <f>SUMIF('Emissions Forecast'!$C$57:$C$61,"=Yes",'Emissions Forecast'!AH57:AH61)*IF($B$7="Real",IF($H$13="CPI",INDEX('Carbon Prices'!AF$25:AF$27,(MATCH($H$10,'Carbon Prices'!$A$25:$A$27,0))),INDEX('Carbon Prices'!AF$30:AF$32,(MATCH($H$10,'Carbon Prices'!$A$30:$A$32,0)))),IF($H$13="CPI",INDEX('Carbon Prices'!AF$15:AF$17,(MATCH($H$10,'Carbon Prices'!$A$15:$A$17,0))),INDEX('Carbon Prices'!AF$20:AF$22,(MATCH($H$10,'Carbon Prices'!$A$20:$A$22,0)))))</f>
        <v>0</v>
      </c>
      <c r="AH29" s="37">
        <f>SUMIF('Emissions Forecast'!$C$57:$C$61,"=Yes",'Emissions Forecast'!AI57:AI61)*IF($B$7="Real",IF($H$13="CPI",INDEX('Carbon Prices'!AG$25:AG$27,(MATCH($H$10,'Carbon Prices'!$A$25:$A$27,0))),INDEX('Carbon Prices'!AG$30:AG$32,(MATCH($H$10,'Carbon Prices'!$A$30:$A$32,0)))),IF($H$13="CPI",INDEX('Carbon Prices'!AG$15:AG$17,(MATCH($H$10,'Carbon Prices'!$A$15:$A$17,0))),INDEX('Carbon Prices'!AG$20:AG$22,(MATCH($H$10,'Carbon Prices'!$A$20:$A$22,0)))))</f>
        <v>0</v>
      </c>
      <c r="AI29" s="37">
        <f>SUMIF('Emissions Forecast'!$C$57:$C$61,"=Yes",'Emissions Forecast'!AJ57:AJ61)*IF($B$7="Real",IF($H$13="CPI",INDEX('Carbon Prices'!AH$25:AH$27,(MATCH($H$10,'Carbon Prices'!$A$25:$A$27,0))),INDEX('Carbon Prices'!AH$30:AH$32,(MATCH($H$10,'Carbon Prices'!$A$30:$A$32,0)))),IF($H$13="CPI",INDEX('Carbon Prices'!AH$15:AH$17,(MATCH($H$10,'Carbon Prices'!$A$15:$A$17,0))),INDEX('Carbon Prices'!AH$20:AH$22,(MATCH($H$10,'Carbon Prices'!$A$20:$A$22,0)))))</f>
        <v>0</v>
      </c>
      <c r="AJ29" s="37">
        <f>SUMIF('Emissions Forecast'!$C$57:$C$61,"=Yes",'Emissions Forecast'!AK57:AK61)*IF($B$7="Real",IF($H$13="CPI",INDEX('Carbon Prices'!AI$25:AI$27,(MATCH($H$10,'Carbon Prices'!$A$25:$A$27,0))),INDEX('Carbon Prices'!AI$30:AI$32,(MATCH($H$10,'Carbon Prices'!$A$30:$A$32,0)))),IF($H$13="CPI",INDEX('Carbon Prices'!AI$15:AI$17,(MATCH($H$10,'Carbon Prices'!$A$15:$A$17,0))),INDEX('Carbon Prices'!AI$20:AI$22,(MATCH($H$10,'Carbon Prices'!$A$20:$A$22,0)))))</f>
        <v>0</v>
      </c>
      <c r="AK29" s="37">
        <f>SUMIF('Emissions Forecast'!$C$57:$C$61,"=Yes",'Emissions Forecast'!AL57:AL61)*IF($B$7="Real",IF($H$13="CPI",INDEX('Carbon Prices'!AJ$25:AJ$27,(MATCH($H$10,'Carbon Prices'!$A$25:$A$27,0))),INDEX('Carbon Prices'!AJ$30:AJ$32,(MATCH($H$10,'Carbon Prices'!$A$30:$A$32,0)))),IF($H$13="CPI",INDEX('Carbon Prices'!AJ$15:AJ$17,(MATCH($H$10,'Carbon Prices'!$A$15:$A$17,0))),INDEX('Carbon Prices'!AJ$20:AJ$22,(MATCH($H$10,'Carbon Prices'!$A$20:$A$22,0)))))</f>
        <v>0</v>
      </c>
      <c r="AL29" s="37">
        <f>SUMIF('Emissions Forecast'!$C$57:$C$61,"=Yes",'Emissions Forecast'!AM57:AM61)*IF($B$7="Real",IF($H$13="CPI",INDEX('Carbon Prices'!AK$25:AK$27,(MATCH($H$10,'Carbon Prices'!$A$25:$A$27,0))),INDEX('Carbon Prices'!AK$30:AK$32,(MATCH($H$10,'Carbon Prices'!$A$30:$A$32,0)))),IF($H$13="CPI",INDEX('Carbon Prices'!AK$15:AK$17,(MATCH($H$10,'Carbon Prices'!$A$15:$A$17,0))),INDEX('Carbon Prices'!AK$20:AK$22,(MATCH($H$10,'Carbon Prices'!$A$20:$A$22,0)))))</f>
        <v>0</v>
      </c>
      <c r="AM29" s="37">
        <f>SUMIF('Emissions Forecast'!$C$57:$C$61,"=Yes",'Emissions Forecast'!AN57:AN61)*IF($B$7="Real",IF($H$13="CPI",INDEX('Carbon Prices'!AL$25:AL$27,(MATCH($H$10,'Carbon Prices'!$A$25:$A$27,0))),INDEX('Carbon Prices'!AL$30:AL$32,(MATCH($H$10,'Carbon Prices'!$A$30:$A$32,0)))),IF($H$13="CPI",INDEX('Carbon Prices'!AL$15:AL$17,(MATCH($H$10,'Carbon Prices'!$A$15:$A$17,0))),INDEX('Carbon Prices'!AL$20:AL$22,(MATCH($H$10,'Carbon Prices'!$A$20:$A$22,0)))))</f>
        <v>0</v>
      </c>
      <c r="AN29" s="37">
        <f>SUMIF('Emissions Forecast'!$C$57:$C$61,"=Yes",'Emissions Forecast'!AO57:AO61)*IF($B$7="Real",IF($H$13="CPI",INDEX('Carbon Prices'!AM$25:AM$27,(MATCH($H$10,'Carbon Prices'!$A$25:$A$27,0))),INDEX('Carbon Prices'!AM$30:AM$32,(MATCH($H$10,'Carbon Prices'!$A$30:$A$32,0)))),IF($H$13="CPI",INDEX('Carbon Prices'!AM$15:AM$17,(MATCH($H$10,'Carbon Prices'!$A$15:$A$17,0))),INDEX('Carbon Prices'!AM$20:AM$22,(MATCH($H$10,'Carbon Prices'!$A$20:$A$22,0)))))</f>
        <v>0</v>
      </c>
      <c r="AO29" s="37">
        <f>SUMIF('Emissions Forecast'!$C$57:$C$61,"=Yes",'Emissions Forecast'!AP57:AP61)*IF($B$7="Real",IF($H$13="CPI",INDEX('Carbon Prices'!AN$25:AN$27,(MATCH($H$10,'Carbon Prices'!$A$25:$A$27,0))),INDEX('Carbon Prices'!AN$30:AN$32,(MATCH($H$10,'Carbon Prices'!$A$30:$A$32,0)))),IF($H$13="CPI",INDEX('Carbon Prices'!AN$15:AN$17,(MATCH($H$10,'Carbon Prices'!$A$15:$A$17,0))),INDEX('Carbon Prices'!AN$20:AN$22,(MATCH($H$10,'Carbon Prices'!$A$20:$A$22,0)))))</f>
        <v>0</v>
      </c>
      <c r="AP29" s="37">
        <f>SUMIF('Emissions Forecast'!$C$57:$C$61,"=Yes",'Emissions Forecast'!AQ57:AQ61)*IF($B$7="Real",IF($H$13="CPI",INDEX('Carbon Prices'!AO$25:AO$27,(MATCH($H$10,'Carbon Prices'!$A$25:$A$27,0))),INDEX('Carbon Prices'!AO$30:AO$32,(MATCH($H$10,'Carbon Prices'!$A$30:$A$32,0)))),IF($H$13="CPI",INDEX('Carbon Prices'!AO$15:AO$17,(MATCH($H$10,'Carbon Prices'!$A$15:$A$17,0))),INDEX('Carbon Prices'!AO$20:AO$22,(MATCH($H$10,'Carbon Prices'!$A$20:$A$22,0)))))</f>
        <v>0</v>
      </c>
      <c r="AQ29" s="37">
        <f>SUMIF('Emissions Forecast'!$C$57:$C$61,"=Yes",'Emissions Forecast'!AR57:AR61)*IF($B$7="Real",IF($H$13="CPI",INDEX('Carbon Prices'!AP$25:AP$27,(MATCH($H$10,'Carbon Prices'!$A$25:$A$27,0))),INDEX('Carbon Prices'!AP$30:AP$32,(MATCH($H$10,'Carbon Prices'!$A$30:$A$32,0)))),IF($H$13="CPI",INDEX('Carbon Prices'!AP$15:AP$17,(MATCH($H$10,'Carbon Prices'!$A$15:$A$17,0))),INDEX('Carbon Prices'!AP$20:AP$22,(MATCH($H$10,'Carbon Prices'!$A$20:$A$22,0)))))</f>
        <v>0</v>
      </c>
      <c r="AR29" s="37">
        <f>SUMIF('Emissions Forecast'!$C$57:$C$61,"=Yes",'Emissions Forecast'!AS57:AS61)*IF($B$7="Real",IF($H$13="CPI",INDEX('Carbon Prices'!AQ$25:AQ$27,(MATCH($H$10,'Carbon Prices'!$A$25:$A$27,0))),INDEX('Carbon Prices'!AQ$30:AQ$32,(MATCH($H$10,'Carbon Prices'!$A$30:$A$32,0)))),IF($H$13="CPI",INDEX('Carbon Prices'!AQ$15:AQ$17,(MATCH($H$10,'Carbon Prices'!$A$15:$A$17,0))),INDEX('Carbon Prices'!AQ$20:AQ$22,(MATCH($H$10,'Carbon Prices'!$A$20:$A$22,0)))))</f>
        <v>0</v>
      </c>
      <c r="AS29" s="37">
        <f>SUMIF('Emissions Forecast'!$C$57:$C$61,"=Yes",'Emissions Forecast'!AT57:AT61)*IF($B$7="Real",IF($H$13="CPI",INDEX('Carbon Prices'!AR$25:AR$27,(MATCH($H$10,'Carbon Prices'!$A$25:$A$27,0))),INDEX('Carbon Prices'!AR$30:AR$32,(MATCH($H$10,'Carbon Prices'!$A$30:$A$32,0)))),IF($H$13="CPI",INDEX('Carbon Prices'!AR$15:AR$17,(MATCH($H$10,'Carbon Prices'!$A$15:$A$17,0))),INDEX('Carbon Prices'!AR$20:AR$22,(MATCH($H$10,'Carbon Prices'!$A$20:$A$22,0)))))</f>
        <v>0</v>
      </c>
      <c r="AT29" s="37">
        <f>SUMIF('Emissions Forecast'!$C$57:$C$61,"=Yes",'Emissions Forecast'!AU57:AU61)*IF($B$7="Real",IF($H$13="CPI",INDEX('Carbon Prices'!AS$25:AS$27,(MATCH($H$10,'Carbon Prices'!$A$25:$A$27,0))),INDEX('Carbon Prices'!AS$30:AS$32,(MATCH($H$10,'Carbon Prices'!$A$30:$A$32,0)))),IF($H$13="CPI",INDEX('Carbon Prices'!AS$15:AS$17,(MATCH($H$10,'Carbon Prices'!$A$15:$A$17,0))),INDEX('Carbon Prices'!AS$20:AS$22,(MATCH($H$10,'Carbon Prices'!$A$20:$A$22,0)))))</f>
        <v>0</v>
      </c>
      <c r="AU29" s="37">
        <f>SUMIF('Emissions Forecast'!$C$57:$C$61,"=Yes",'Emissions Forecast'!AV57:AV61)*IF($B$7="Real",IF($H$13="CPI",INDEX('Carbon Prices'!AT$25:AT$27,(MATCH($H$10,'Carbon Prices'!$A$25:$A$27,0))),INDEX('Carbon Prices'!AT$30:AT$32,(MATCH($H$10,'Carbon Prices'!$A$30:$A$32,0)))),IF($H$13="CPI",INDEX('Carbon Prices'!AT$15:AT$17,(MATCH($H$10,'Carbon Prices'!$A$15:$A$17,0))),INDEX('Carbon Prices'!AT$20:AT$22,(MATCH($H$10,'Carbon Prices'!$A$20:$A$22,0)))))</f>
        <v>0</v>
      </c>
      <c r="AV29" s="37">
        <f>SUMIF('Emissions Forecast'!$C$57:$C$61,"=Yes",'Emissions Forecast'!AW57:AW61)*IF($B$7="Real",IF($H$13="CPI",INDEX('Carbon Prices'!AU$25:AU$27,(MATCH($H$10,'Carbon Prices'!$A$25:$A$27,0))),INDEX('Carbon Prices'!AU$30:AU$32,(MATCH($H$10,'Carbon Prices'!$A$30:$A$32,0)))),IF($H$13="CPI",INDEX('Carbon Prices'!AU$15:AU$17,(MATCH($H$10,'Carbon Prices'!$A$15:$A$17,0))),INDEX('Carbon Prices'!AU$20:AU$22,(MATCH($H$10,'Carbon Prices'!$A$20:$A$22,0)))))</f>
        <v>0</v>
      </c>
      <c r="AW29" s="37">
        <f>SUMIF('Emissions Forecast'!$C$57:$C$61,"=Yes",'Emissions Forecast'!AX57:AX61)*IF($B$7="Real",IF($H$13="CPI",INDEX('Carbon Prices'!AV$25:AV$27,(MATCH($H$10,'Carbon Prices'!$A$25:$A$27,0))),INDEX('Carbon Prices'!AV$30:AV$32,(MATCH($H$10,'Carbon Prices'!$A$30:$A$32,0)))),IF($H$13="CPI",INDEX('Carbon Prices'!AV$15:AV$17,(MATCH($H$10,'Carbon Prices'!$A$15:$A$17,0))),INDEX('Carbon Prices'!AV$20:AV$22,(MATCH($H$10,'Carbon Prices'!$A$20:$A$22,0)))))</f>
        <v>0</v>
      </c>
      <c r="AX29" s="37">
        <f>SUMIF('Emissions Forecast'!$C$57:$C$61,"=Yes",'Emissions Forecast'!AY57:AY61)*IF($B$7="Real",IF($H$13="CPI",INDEX('Carbon Prices'!AW$25:AW$27,(MATCH($H$10,'Carbon Prices'!$A$25:$A$27,0))),INDEX('Carbon Prices'!AW$30:AW$32,(MATCH($H$10,'Carbon Prices'!$A$30:$A$32,0)))),IF($H$13="CPI",INDEX('Carbon Prices'!AW$15:AW$17,(MATCH($H$10,'Carbon Prices'!$A$15:$A$17,0))),INDEX('Carbon Prices'!AW$20:AW$22,(MATCH($H$10,'Carbon Prices'!$A$20:$A$22,0)))))</f>
        <v>0</v>
      </c>
      <c r="AY29" s="37">
        <f>SUMIF('Emissions Forecast'!$C$57:$C$61,"=Yes",'Emissions Forecast'!AZ57:AZ61)*IF($B$7="Real",IF($H$13="CPI",INDEX('Carbon Prices'!AX$25:AX$27,(MATCH($H$10,'Carbon Prices'!$A$25:$A$27,0))),INDEX('Carbon Prices'!AX$30:AX$32,(MATCH($H$10,'Carbon Prices'!$A$30:$A$32,0)))),IF($H$13="CPI",INDEX('Carbon Prices'!AX$15:AX$17,(MATCH($H$10,'Carbon Prices'!$A$15:$A$17,0))),INDEX('Carbon Prices'!AX$20:AX$22,(MATCH($H$10,'Carbon Prices'!$A$20:$A$22,0)))))</f>
        <v>0</v>
      </c>
      <c r="AZ29" s="37">
        <f>SUMIF('Emissions Forecast'!$C$57:$C$61,"=Yes",'Emissions Forecast'!BA57:BA61)*IF($B$7="Real",IF($H$13="CPI",INDEX('Carbon Prices'!AY$25:AY$27,(MATCH($H$10,'Carbon Prices'!$A$25:$A$27,0))),INDEX('Carbon Prices'!AY$30:AY$32,(MATCH($H$10,'Carbon Prices'!$A$30:$A$32,0)))),IF($H$13="CPI",INDEX('Carbon Prices'!AY$15:AY$17,(MATCH($H$10,'Carbon Prices'!$A$15:$A$17,0))),INDEX('Carbon Prices'!AY$20:AY$22,(MATCH($H$10,'Carbon Prices'!$A$20:$A$22,0)))))</f>
        <v>0</v>
      </c>
      <c r="BA29" s="37">
        <f>SUMIF('Emissions Forecast'!$C$57:$C$61,"=Yes",'Emissions Forecast'!BB57:BB61)*IF($B$7="Real",IF($H$13="CPI",INDEX('Carbon Prices'!AZ$25:AZ$27,(MATCH($H$10,'Carbon Prices'!$A$25:$A$27,0))),INDEX('Carbon Prices'!AZ$30:AZ$32,(MATCH($H$10,'Carbon Prices'!$A$30:$A$32,0)))),IF($H$13="CPI",INDEX('Carbon Prices'!AZ$15:AZ$17,(MATCH($H$10,'Carbon Prices'!$A$15:$A$17,0))),INDEX('Carbon Prices'!AZ$20:AZ$22,(MATCH($H$10,'Carbon Prices'!$A$20:$A$22,0)))))</f>
        <v>0</v>
      </c>
      <c r="BB29" s="37">
        <f>SUMIF('Emissions Forecast'!$C$57:$C$61,"=Yes",'Emissions Forecast'!BC57:BC61)*IF($B$7="Real",IF($H$13="CPI",INDEX('Carbon Prices'!BA$25:BA$27,(MATCH($H$10,'Carbon Prices'!$A$25:$A$27,0))),INDEX('Carbon Prices'!BA$30:BA$32,(MATCH($H$10,'Carbon Prices'!$A$30:$A$32,0)))),IF($H$13="CPI",INDEX('Carbon Prices'!BA$15:BA$17,(MATCH($H$10,'Carbon Prices'!$A$15:$A$17,0))),INDEX('Carbon Prices'!BA$20:BA$22,(MATCH($H$10,'Carbon Prices'!$A$20:$A$22,0)))))</f>
        <v>0</v>
      </c>
      <c r="BC29" s="37">
        <f>SUMIF('Emissions Forecast'!$C$57:$C$61,"=Yes",'Emissions Forecast'!BD57:BD61)*IF($B$7="Real",IF($H$13="CPI",INDEX('Carbon Prices'!BB$25:BB$27,(MATCH($H$10,'Carbon Prices'!$A$25:$A$27,0))),INDEX('Carbon Prices'!BB$30:BB$32,(MATCH($H$10,'Carbon Prices'!$A$30:$A$32,0)))),IF($H$13="CPI",INDEX('Carbon Prices'!BB$15:BB$17,(MATCH($H$10,'Carbon Prices'!$A$15:$A$17,0))),INDEX('Carbon Prices'!BB$20:BB$22,(MATCH($H$10,'Carbon Prices'!$A$20:$A$22,0)))))</f>
        <v>0</v>
      </c>
      <c r="BD29" s="37">
        <f>SUMIF('Emissions Forecast'!$C$57:$C$61,"=Yes",'Emissions Forecast'!BE57:BE61)*IF($B$7="Real",IF($H$13="CPI",INDEX('Carbon Prices'!BC$25:BC$27,(MATCH($H$10,'Carbon Prices'!$A$25:$A$27,0))),INDEX('Carbon Prices'!BC$30:BC$32,(MATCH($H$10,'Carbon Prices'!$A$30:$A$32,0)))),IF($H$13="CPI",INDEX('Carbon Prices'!BC$15:BC$17,(MATCH($H$10,'Carbon Prices'!$A$15:$A$17,0))),INDEX('Carbon Prices'!BC$20:BC$22,(MATCH($H$10,'Carbon Prices'!$A$20:$A$22,0)))))</f>
        <v>0</v>
      </c>
      <c r="BE29" s="37">
        <f>SUMIF('Emissions Forecast'!$C$57:$C$61,"=Yes",'Emissions Forecast'!BF57:BF61)*IF($B$7="Real",IF($H$13="CPI",INDEX('Carbon Prices'!BD$25:BD$27,(MATCH($H$10,'Carbon Prices'!$A$25:$A$27,0))),INDEX('Carbon Prices'!BD$30:BD$32,(MATCH($H$10,'Carbon Prices'!$A$30:$A$32,0)))),IF($H$13="CPI",INDEX('Carbon Prices'!BD$15:BD$17,(MATCH($H$10,'Carbon Prices'!$A$15:$A$17,0))),INDEX('Carbon Prices'!BD$20:BD$22,(MATCH($H$10,'Carbon Prices'!$A$20:$A$22,0)))))</f>
        <v>0</v>
      </c>
      <c r="BF29" s="37">
        <f>SUMIF('Emissions Forecast'!$C$57:$C$61,"=Yes",'Emissions Forecast'!BG57:BG61)*IF($B$7="Real",IF($H$13="CPI",INDEX('Carbon Prices'!BE$25:BE$27,(MATCH($H$10,'Carbon Prices'!$A$25:$A$27,0))),INDEX('Carbon Prices'!BE$30:BE$32,(MATCH($H$10,'Carbon Prices'!$A$30:$A$32,0)))),IF($H$13="CPI",INDEX('Carbon Prices'!BE$15:BE$17,(MATCH($H$10,'Carbon Prices'!$A$15:$A$17,0))),INDEX('Carbon Prices'!BE$20:BE$22,(MATCH($H$10,'Carbon Prices'!$A$20:$A$22,0)))))</f>
        <v>0</v>
      </c>
      <c r="BG29" s="37">
        <f>SUMIF('Emissions Forecast'!$C$57:$C$61,"=Yes",'Emissions Forecast'!BH57:BH61)*IF($B$7="Real",IF($H$13="CPI",INDEX('Carbon Prices'!BF$25:BF$27,(MATCH($H$10,'Carbon Prices'!$A$25:$A$27,0))),INDEX('Carbon Prices'!BF$30:BF$32,(MATCH($H$10,'Carbon Prices'!$A$30:$A$32,0)))),IF($H$13="CPI",INDEX('Carbon Prices'!BF$15:BF$17,(MATCH($H$10,'Carbon Prices'!$A$15:$A$17,0))),INDEX('Carbon Prices'!BF$20:BF$22,(MATCH($H$10,'Carbon Prices'!$A$20:$A$22,0)))))</f>
        <v>0</v>
      </c>
      <c r="BH29" s="37">
        <f>SUMIF('Emissions Forecast'!$C$57:$C$61,"=Yes",'Emissions Forecast'!BI57:BI61)*IF($B$7="Real",IF($H$13="CPI",INDEX('Carbon Prices'!BG$25:BG$27,(MATCH($H$10,'Carbon Prices'!$A$25:$A$27,0))),INDEX('Carbon Prices'!BG$30:BG$32,(MATCH($H$10,'Carbon Prices'!$A$30:$A$32,0)))),IF($H$13="CPI",INDEX('Carbon Prices'!BG$15:BG$17,(MATCH($H$10,'Carbon Prices'!$A$15:$A$17,0))),INDEX('Carbon Prices'!BG$20:BG$22,(MATCH($H$10,'Carbon Prices'!$A$20:$A$22,0)))))</f>
        <v>0</v>
      </c>
      <c r="BI29" s="37">
        <f>SUMIF('Emissions Forecast'!$C$57:$C$61,"=Yes",'Emissions Forecast'!BJ57:BJ61)*IF($B$7="Real",IF($H$13="CPI",INDEX('Carbon Prices'!BH$25:BH$27,(MATCH($H$10,'Carbon Prices'!$A$25:$A$27,0))),INDEX('Carbon Prices'!BH$30:BH$32,(MATCH($H$10,'Carbon Prices'!$A$30:$A$32,0)))),IF($H$13="CPI",INDEX('Carbon Prices'!BH$15:BH$17,(MATCH($H$10,'Carbon Prices'!$A$15:$A$17,0))),INDEX('Carbon Prices'!BH$20:BH$22,(MATCH($H$10,'Carbon Prices'!$A$20:$A$22,0)))))</f>
        <v>0</v>
      </c>
      <c r="BJ29" s="37">
        <f>SUMIF('Emissions Forecast'!$C$57:$C$61,"=Yes",'Emissions Forecast'!BK57:BK61)*IF($B$7="Real",IF($H$13="CPI",INDEX('Carbon Prices'!BI$25:BI$27,(MATCH($H$10,'Carbon Prices'!$A$25:$A$27,0))),INDEX('Carbon Prices'!BI$30:BI$32,(MATCH($H$10,'Carbon Prices'!$A$30:$A$32,0)))),IF($H$13="CPI",INDEX('Carbon Prices'!BI$15:BI$17,(MATCH($H$10,'Carbon Prices'!$A$15:$A$17,0))),INDEX('Carbon Prices'!BI$20:BI$22,(MATCH($H$10,'Carbon Prices'!$A$20:$A$22,0)))))</f>
        <v>0</v>
      </c>
      <c r="BK29" s="37">
        <f>SUMIF('Emissions Forecast'!$C$57:$C$61,"=Yes",'Emissions Forecast'!BL57:BL61)*IF($B$7="Real",IF($H$13="CPI",INDEX('Carbon Prices'!BJ$25:BJ$27,(MATCH($H$10,'Carbon Prices'!$A$25:$A$27,0))),INDEX('Carbon Prices'!BJ$30:BJ$32,(MATCH($H$10,'Carbon Prices'!$A$30:$A$32,0)))),IF($H$13="CPI",INDEX('Carbon Prices'!BJ$15:BJ$17,(MATCH($H$10,'Carbon Prices'!$A$15:$A$17,0))),INDEX('Carbon Prices'!BJ$20:BJ$22,(MATCH($H$10,'Carbon Prices'!$A$20:$A$22,0)))))</f>
        <v>0</v>
      </c>
      <c r="BL29" s="37">
        <f>SUMIF('Emissions Forecast'!$C$57:$C$61,"=Yes",'Emissions Forecast'!BM57:BM61)*IF($B$7="Real",IF($H$13="CPI",INDEX('Carbon Prices'!BK$25:BK$27,(MATCH($H$10,'Carbon Prices'!$A$25:$A$27,0))),INDEX('Carbon Prices'!BK$30:BK$32,(MATCH($H$10,'Carbon Prices'!$A$30:$A$32,0)))),IF($H$13="CPI",INDEX('Carbon Prices'!BK$15:BK$17,(MATCH($H$10,'Carbon Prices'!$A$15:$A$17,0))),INDEX('Carbon Prices'!BK$20:BK$22,(MATCH($H$10,'Carbon Prices'!$A$20:$A$22,0)))))</f>
        <v>0</v>
      </c>
      <c r="BM29" s="37">
        <f>SUMIF('Emissions Forecast'!$C$57:$C$61,"=Yes",'Emissions Forecast'!BN57:BN61)*IF($B$7="Real",IF($H$13="CPI",INDEX('Carbon Prices'!BL$25:BL$27,(MATCH($H$10,'Carbon Prices'!$A$25:$A$27,0))),INDEX('Carbon Prices'!BL$30:BL$32,(MATCH($H$10,'Carbon Prices'!$A$30:$A$32,0)))),IF($H$13="CPI",INDEX('Carbon Prices'!BL$15:BL$17,(MATCH($H$10,'Carbon Prices'!$A$15:$A$17,0))),INDEX('Carbon Prices'!BL$20:BL$22,(MATCH($H$10,'Carbon Prices'!$A$20:$A$22,0)))))</f>
        <v>0</v>
      </c>
      <c r="BN29" s="37">
        <f>SUMIF('Emissions Forecast'!$C$57:$C$61,"=Yes",'Emissions Forecast'!BO57:BO61)*IF($B$7="Real",IF($H$13="CPI",INDEX('Carbon Prices'!BM$25:BM$27,(MATCH($H$10,'Carbon Prices'!$A$25:$A$27,0))),INDEX('Carbon Prices'!BM$30:BM$32,(MATCH($H$10,'Carbon Prices'!$A$30:$A$32,0)))),IF($H$13="CPI",INDEX('Carbon Prices'!BM$15:BM$17,(MATCH($H$10,'Carbon Prices'!$A$15:$A$17,0))),INDEX('Carbon Prices'!BM$20:BM$22,(MATCH($H$10,'Carbon Prices'!$A$20:$A$22,0)))))</f>
        <v>0</v>
      </c>
      <c r="BO29" s="37">
        <f>SUMIF('Emissions Forecast'!$C$57:$C$61,"=Yes",'Emissions Forecast'!BP57:BP61)*IF($B$7="Real",IF($H$13="CPI",INDEX('Carbon Prices'!BN$25:BN$27,(MATCH($H$10,'Carbon Prices'!$A$25:$A$27,0))),INDEX('Carbon Prices'!BN$30:BN$32,(MATCH($H$10,'Carbon Prices'!$A$30:$A$32,0)))),IF($H$13="CPI",INDEX('Carbon Prices'!BN$15:BN$17,(MATCH($H$10,'Carbon Prices'!$A$15:$A$17,0))),INDEX('Carbon Prices'!BN$20:BN$22,(MATCH($H$10,'Carbon Prices'!$A$20:$A$22,0)))))</f>
        <v>0</v>
      </c>
      <c r="BP29" s="37">
        <f>SUMIF('Emissions Forecast'!$C$57:$C$61,"=Yes",'Emissions Forecast'!BQ57:BQ61)*IF($B$7="Real",IF($H$13="CPI",INDEX('Carbon Prices'!BO$25:BO$27,(MATCH($H$10,'Carbon Prices'!$A$25:$A$27,0))),INDEX('Carbon Prices'!BO$30:BO$32,(MATCH($H$10,'Carbon Prices'!$A$30:$A$32,0)))),IF($H$13="CPI",INDEX('Carbon Prices'!BO$15:BO$17,(MATCH($H$10,'Carbon Prices'!$A$15:$A$17,0))),INDEX('Carbon Prices'!BO$20:BO$22,(MATCH($H$10,'Carbon Prices'!$A$20:$A$22,0)))))</f>
        <v>0</v>
      </c>
      <c r="BQ29" s="37">
        <f>SUMIF('Emissions Forecast'!$C$57:$C$61,"=Yes",'Emissions Forecast'!BR57:BR61)*IF($B$7="Real",IF($H$13="CPI",INDEX('Carbon Prices'!BP$25:BP$27,(MATCH($H$10,'Carbon Prices'!$A$25:$A$27,0))),INDEX('Carbon Prices'!BP$30:BP$32,(MATCH($H$10,'Carbon Prices'!$A$30:$A$32,0)))),IF($H$13="CPI",INDEX('Carbon Prices'!BP$15:BP$17,(MATCH($H$10,'Carbon Prices'!$A$15:$A$17,0))),INDEX('Carbon Prices'!BP$20:BP$22,(MATCH($H$10,'Carbon Prices'!$A$20:$A$22,0)))))</f>
        <v>0</v>
      </c>
      <c r="BR29" s="37">
        <f>SUMIF('Emissions Forecast'!$C$57:$C$61,"=Yes",'Emissions Forecast'!BS57:BS61)*IF($B$7="Real",IF($H$13="CPI",INDEX('Carbon Prices'!BQ$25:BQ$27,(MATCH($H$10,'Carbon Prices'!$A$25:$A$27,0))),INDEX('Carbon Prices'!BQ$30:BQ$32,(MATCH($H$10,'Carbon Prices'!$A$30:$A$32,0)))),IF($H$13="CPI",INDEX('Carbon Prices'!BQ$15:BQ$17,(MATCH($H$10,'Carbon Prices'!$A$15:$A$17,0))),INDEX('Carbon Prices'!BQ$20:BQ$22,(MATCH($H$10,'Carbon Prices'!$A$20:$A$22,0)))))</f>
        <v>0</v>
      </c>
      <c r="BS29" s="37">
        <f>SUMIF('Emissions Forecast'!$C$57:$C$61,"=Yes",'Emissions Forecast'!BT57:BT61)*IF($B$7="Real",IF($H$13="CPI",INDEX('Carbon Prices'!BR$25:BR$27,(MATCH($H$10,'Carbon Prices'!$A$25:$A$27,0))),INDEX('Carbon Prices'!BR$30:BR$32,(MATCH($H$10,'Carbon Prices'!$A$30:$A$32,0)))),IF($H$13="CPI",INDEX('Carbon Prices'!BR$15:BR$17,(MATCH($H$10,'Carbon Prices'!$A$15:$A$17,0))),INDEX('Carbon Prices'!BR$20:BR$22,(MATCH($H$10,'Carbon Prices'!$A$20:$A$22,0)))))</f>
        <v>0</v>
      </c>
      <c r="BT29" s="37">
        <f>SUMIF('Emissions Forecast'!$C$57:$C$61,"=Yes",'Emissions Forecast'!BU57:BU61)*IF($B$7="Real",IF($H$13="CPI",INDEX('Carbon Prices'!BS$25:BS$27,(MATCH($H$10,'Carbon Prices'!$A$25:$A$27,0))),INDEX('Carbon Prices'!BS$30:BS$32,(MATCH($H$10,'Carbon Prices'!$A$30:$A$32,0)))),IF($H$13="CPI",INDEX('Carbon Prices'!BS$15:BS$17,(MATCH($H$10,'Carbon Prices'!$A$15:$A$17,0))),INDEX('Carbon Prices'!BS$20:BS$22,(MATCH($H$10,'Carbon Prices'!$A$20:$A$22,0)))))</f>
        <v>0</v>
      </c>
      <c r="BU29" s="37">
        <f>SUMIF('Emissions Forecast'!$C$57:$C$61,"=Yes",'Emissions Forecast'!BV57:BV61)*IF($B$7="Real",IF($H$13="CPI",INDEX('Carbon Prices'!BT$25:BT$27,(MATCH($H$10,'Carbon Prices'!$A$25:$A$27,0))),INDEX('Carbon Prices'!BT$30:BT$32,(MATCH($H$10,'Carbon Prices'!$A$30:$A$32,0)))),IF($H$13="CPI",INDEX('Carbon Prices'!BT$15:BT$17,(MATCH($H$10,'Carbon Prices'!$A$15:$A$17,0))),INDEX('Carbon Prices'!BT$20:BT$22,(MATCH($H$10,'Carbon Prices'!$A$20:$A$22,0)))))</f>
        <v>0</v>
      </c>
      <c r="BV29" s="37">
        <f>SUMIF('Emissions Forecast'!$C$57:$C$61,"=Yes",'Emissions Forecast'!BW57:BW61)*IF($B$7="Real",IF($H$13="CPI",INDEX('Carbon Prices'!BU$25:BU$27,(MATCH($H$10,'Carbon Prices'!$A$25:$A$27,0))),INDEX('Carbon Prices'!BU$30:BU$32,(MATCH($H$10,'Carbon Prices'!$A$30:$A$32,0)))),IF($H$13="CPI",INDEX('Carbon Prices'!BU$15:BU$17,(MATCH($H$10,'Carbon Prices'!$A$15:$A$17,0))),INDEX('Carbon Prices'!BU$20:BU$22,(MATCH($H$10,'Carbon Prices'!$A$20:$A$22,0)))))</f>
        <v>0</v>
      </c>
      <c r="BW29" s="37">
        <f>SUMIF('Emissions Forecast'!$C$57:$C$61,"=Yes",'Emissions Forecast'!BX57:BX61)*IF($B$7="Real",IF($H$13="CPI",INDEX('Carbon Prices'!BV$25:BV$27,(MATCH($H$10,'Carbon Prices'!$A$25:$A$27,0))),INDEX('Carbon Prices'!BV$30:BV$32,(MATCH($H$10,'Carbon Prices'!$A$30:$A$32,0)))),IF($H$13="CPI",INDEX('Carbon Prices'!BV$15:BV$17,(MATCH($H$10,'Carbon Prices'!$A$15:$A$17,0))),INDEX('Carbon Prices'!BV$20:BV$22,(MATCH($H$10,'Carbon Prices'!$A$20:$A$22,0)))))</f>
        <v>0</v>
      </c>
      <c r="BX29" s="37">
        <f>SUMIF('Emissions Forecast'!$C$57:$C$61,"=Yes",'Emissions Forecast'!BY57:BY61)*IF($B$7="Real",IF($H$13="CPI",INDEX('Carbon Prices'!BW$25:BW$27,(MATCH($H$10,'Carbon Prices'!$A$25:$A$27,0))),INDEX('Carbon Prices'!BW$30:BW$32,(MATCH($H$10,'Carbon Prices'!$A$30:$A$32,0)))),IF($H$13="CPI",INDEX('Carbon Prices'!BW$15:BW$17,(MATCH($H$10,'Carbon Prices'!$A$15:$A$17,0))),INDEX('Carbon Prices'!BW$20:BW$22,(MATCH($H$10,'Carbon Prices'!$A$20:$A$22,0)))))</f>
        <v>0</v>
      </c>
      <c r="BY29" s="37">
        <f>SUMIF('Emissions Forecast'!$C$57:$C$61,"=Yes",'Emissions Forecast'!BZ57:BZ61)*IF($B$7="Real",IF($H$13="CPI",INDEX('Carbon Prices'!BX$25:BX$27,(MATCH($H$10,'Carbon Prices'!$A$25:$A$27,0))),INDEX('Carbon Prices'!BX$30:BX$32,(MATCH($H$10,'Carbon Prices'!$A$30:$A$32,0)))),IF($H$13="CPI",INDEX('Carbon Prices'!BX$15:BX$17,(MATCH($H$10,'Carbon Prices'!$A$15:$A$17,0))),INDEX('Carbon Prices'!BX$20:BX$22,(MATCH($H$10,'Carbon Prices'!$A$20:$A$22,0)))))</f>
        <v>0</v>
      </c>
      <c r="BZ29" s="37">
        <f>SUMIF('Emissions Forecast'!$C$57:$C$61,"=Yes",'Emissions Forecast'!CA57:CA61)*IF($B$7="Real",IF($H$13="CPI",INDEX('Carbon Prices'!BY$25:BY$27,(MATCH($H$10,'Carbon Prices'!$A$25:$A$27,0))),INDEX('Carbon Prices'!BY$30:BY$32,(MATCH($H$10,'Carbon Prices'!$A$30:$A$32,0)))),IF($H$13="CPI",INDEX('Carbon Prices'!BY$15:BY$17,(MATCH($H$10,'Carbon Prices'!$A$15:$A$17,0))),INDEX('Carbon Prices'!BY$20:BY$22,(MATCH($H$10,'Carbon Prices'!$A$20:$A$22,0)))))</f>
        <v>0</v>
      </c>
      <c r="CA29" s="37">
        <f>SUMIF('Emissions Forecast'!$C$57:$C$61,"=Yes",'Emissions Forecast'!CB57:CB61)*IF($B$7="Real",IF($H$13="CPI",INDEX('Carbon Prices'!BZ$25:BZ$27,(MATCH($H$10,'Carbon Prices'!$A$25:$A$27,0))),INDEX('Carbon Prices'!BZ$30:BZ$32,(MATCH($H$10,'Carbon Prices'!$A$30:$A$32,0)))),IF($H$13="CPI",INDEX('Carbon Prices'!BZ$15:BZ$17,(MATCH($H$10,'Carbon Prices'!$A$15:$A$17,0))),INDEX('Carbon Prices'!BZ$20:BZ$22,(MATCH($H$10,'Carbon Prices'!$A$20:$A$22,0)))))</f>
        <v>0</v>
      </c>
      <c r="CB29" s="37">
        <f>SUMIF('Emissions Forecast'!$C$57:$C$61,"=Yes",'Emissions Forecast'!CC57:CC61)*IF($B$7="Real",IF($H$13="CPI",INDEX('Carbon Prices'!CA$25:CA$27,(MATCH($H$10,'Carbon Prices'!$A$25:$A$27,0))),INDEX('Carbon Prices'!CA$30:CA$32,(MATCH($H$10,'Carbon Prices'!$A$30:$A$32,0)))),IF($H$13="CPI",INDEX('Carbon Prices'!CA$15:CA$17,(MATCH($H$10,'Carbon Prices'!$A$15:$A$17,0))),INDEX('Carbon Prices'!CA$20:CA$22,(MATCH($H$10,'Carbon Prices'!$A$20:$A$22,0)))))</f>
        <v>0</v>
      </c>
      <c r="CC29" s="37">
        <f>SUMIF('Emissions Forecast'!$C$57:$C$61,"=Yes",'Emissions Forecast'!CD57:CD61)*IF($B$7="Real",IF($H$13="CPI",INDEX('Carbon Prices'!CB$25:CB$27,(MATCH($H$10,'Carbon Prices'!$A$25:$A$27,0))),INDEX('Carbon Prices'!CB$30:CB$32,(MATCH($H$10,'Carbon Prices'!$A$30:$A$32,0)))),IF($H$13="CPI",INDEX('Carbon Prices'!CB$15:CB$17,(MATCH($H$10,'Carbon Prices'!$A$15:$A$17,0))),INDEX('Carbon Prices'!CB$20:CB$22,(MATCH($H$10,'Carbon Prices'!$A$20:$A$22,0)))))</f>
        <v>0</v>
      </c>
      <c r="CD29" s="37">
        <f>SUMIF('Emissions Forecast'!$C$57:$C$61,"=Yes",'Emissions Forecast'!CE57:CE61)*IF($B$7="Real",IF($H$13="CPI",INDEX('Carbon Prices'!CC$25:CC$27,(MATCH($H$10,'Carbon Prices'!$A$25:$A$27,0))),INDEX('Carbon Prices'!CC$30:CC$32,(MATCH($H$10,'Carbon Prices'!$A$30:$A$32,0)))),IF($H$13="CPI",INDEX('Carbon Prices'!CC$15:CC$17,(MATCH($H$10,'Carbon Prices'!$A$15:$A$17,0))),INDEX('Carbon Prices'!CC$20:CC$22,(MATCH($H$10,'Carbon Prices'!$A$20:$A$22,0)))))</f>
        <v>0</v>
      </c>
      <c r="CE29" s="37">
        <f>SUMIF('Emissions Forecast'!$C$57:$C$61,"=Yes",'Emissions Forecast'!CF57:CF61)*IF($B$7="Real",IF($H$13="CPI",INDEX('Carbon Prices'!CD$25:CD$27,(MATCH($H$10,'Carbon Prices'!$A$25:$A$27,0))),INDEX('Carbon Prices'!CD$30:CD$32,(MATCH($H$10,'Carbon Prices'!$A$30:$A$32,0)))),IF($H$13="CPI",INDEX('Carbon Prices'!CD$15:CD$17,(MATCH($H$10,'Carbon Prices'!$A$15:$A$17,0))),INDEX('Carbon Prices'!CD$20:CD$22,(MATCH($H$10,'Carbon Prices'!$A$20:$A$22,0)))))</f>
        <v>0</v>
      </c>
    </row>
    <row r="30" spans="1:83" s="44" customFormat="1" ht="15.75" customHeight="1" x14ac:dyDescent="0.35">
      <c r="A30" s="44" t="s">
        <v>24</v>
      </c>
      <c r="B30" s="37">
        <f>IF($B$7="Real",SUMPRODUCT('Discount Rates'!B$31:CD$31,C30:CE30),IF($H$13="CPI",SUMPRODUCT('Discount Rates'!B$32:CD$32,C30:CE30),SUMPRODUCT('Discount Rates'!B$33:CD$33,C30:CE30)))</f>
        <v>9626642.3227557112</v>
      </c>
      <c r="C30" s="37">
        <f>SUMIF('Emissions Forecast'!$C$62:$C$65,"=Yes",'Emissions Forecast'!D62:D65)*IF($B$7="Real",IF($H$13="CPI",INDEX('Carbon Prices'!B$25:B$27,(MATCH($H$10,'Carbon Prices'!$A$25:$A$27,0))),INDEX('Carbon Prices'!B$30:B$32,(MATCH($H$10,'Carbon Prices'!$A$30:$A$32,0)))),IF($H$13="CPI",INDEX('Carbon Prices'!B$15:B$17,(MATCH($H$10,'Carbon Prices'!$A$15:$A$17,0))),INDEX('Carbon Prices'!B$20:B$22,(MATCH($H$10,'Carbon Prices'!$A$20:$A$22,0)))))</f>
        <v>0</v>
      </c>
      <c r="D30" s="37">
        <f>SUMIF('Emissions Forecast'!$C$62:$C$65,"=Yes",'Emissions Forecast'!E62:E65)*IF($B$7="Real",IF($H$13="CPI",INDEX('Carbon Prices'!C$25:C$27,(MATCH($H$10,'Carbon Prices'!$A$25:$A$27,0))),INDEX('Carbon Prices'!C$30:C$32,(MATCH($H$10,'Carbon Prices'!$A$30:$A$32,0)))),IF($H$13="CPI",INDEX('Carbon Prices'!C$15:C$17,(MATCH($H$10,'Carbon Prices'!$A$15:$A$17,0))),INDEX('Carbon Prices'!C$20:C$22,(MATCH($H$10,'Carbon Prices'!$A$20:$A$22,0)))))</f>
        <v>0</v>
      </c>
      <c r="E30" s="37">
        <f>SUMIF('Emissions Forecast'!$C$62:$C$65,"=Yes",'Emissions Forecast'!F62:F65)*IF($B$7="Real",IF($H$13="CPI",INDEX('Carbon Prices'!D$25:D$27,(MATCH($H$10,'Carbon Prices'!$A$25:$A$27,0))),INDEX('Carbon Prices'!D$30:D$32,(MATCH($H$10,'Carbon Prices'!$A$30:$A$32,0)))),IF($H$13="CPI",INDEX('Carbon Prices'!D$15:D$17,(MATCH($H$10,'Carbon Prices'!$A$15:$A$17,0))),INDEX('Carbon Prices'!D$20:D$22,(MATCH($H$10,'Carbon Prices'!$A$20:$A$22,0)))))</f>
        <v>0</v>
      </c>
      <c r="F30" s="37">
        <f>SUMIF('Emissions Forecast'!$C$62:$C$65,"=Yes",'Emissions Forecast'!G62:G65)*IF($B$7="Real",IF($H$13="CPI",INDEX('Carbon Prices'!E$25:E$27,(MATCH($H$10,'Carbon Prices'!$A$25:$A$27,0))),INDEX('Carbon Prices'!E$30:E$32,(MATCH($H$10,'Carbon Prices'!$A$30:$A$32,0)))),IF($H$13="CPI",INDEX('Carbon Prices'!E$15:E$17,(MATCH($H$10,'Carbon Prices'!$A$15:$A$17,0))),INDEX('Carbon Prices'!E$20:E$22,(MATCH($H$10,'Carbon Prices'!$A$20:$A$22,0)))))</f>
        <v>0</v>
      </c>
      <c r="G30" s="37">
        <f>SUMIF('Emissions Forecast'!$C$62:$C$65,"=Yes",'Emissions Forecast'!H62:H65)*IF($B$7="Real",IF($H$13="CPI",INDEX('Carbon Prices'!F$25:F$27,(MATCH($H$10,'Carbon Prices'!$A$25:$A$27,0))),INDEX('Carbon Prices'!F$30:F$32,(MATCH($H$10,'Carbon Prices'!$A$30:$A$32,0)))),IF($H$13="CPI",INDEX('Carbon Prices'!F$15:F$17,(MATCH($H$10,'Carbon Prices'!$A$15:$A$17,0))),INDEX('Carbon Prices'!F$20:F$22,(MATCH($H$10,'Carbon Prices'!$A$20:$A$22,0)))))</f>
        <v>0</v>
      </c>
      <c r="H30" s="37">
        <f>SUMIF('Emissions Forecast'!$C$62:$C$65,"=Yes",'Emissions Forecast'!I62:I65)*IF($B$7="Real",IF($H$13="CPI",INDEX('Carbon Prices'!G$25:G$27,(MATCH($H$10,'Carbon Prices'!$A$25:$A$27,0))),INDEX('Carbon Prices'!G$30:G$32,(MATCH($H$10,'Carbon Prices'!$A$30:$A$32,0)))),IF($H$13="CPI",INDEX('Carbon Prices'!G$15:G$17,(MATCH($H$10,'Carbon Prices'!$A$15:$A$17,0))),INDEX('Carbon Prices'!G$20:G$22,(MATCH($H$10,'Carbon Prices'!$A$20:$A$22,0)))))</f>
        <v>0</v>
      </c>
      <c r="I30" s="37">
        <f>SUMIF('Emissions Forecast'!$C$62:$C$65,"=Yes",'Emissions Forecast'!J62:J65)*IF($B$7="Real",IF($H$13="CPI",INDEX('Carbon Prices'!H$25:H$27,(MATCH($H$10,'Carbon Prices'!$A$25:$A$27,0))),INDEX('Carbon Prices'!H$30:H$32,(MATCH($H$10,'Carbon Prices'!$A$30:$A$32,0)))),IF($H$13="CPI",INDEX('Carbon Prices'!H$15:H$17,(MATCH($H$10,'Carbon Prices'!$A$15:$A$17,0))),INDEX('Carbon Prices'!H$20:H$22,(MATCH($H$10,'Carbon Prices'!$A$20:$A$22,0)))))</f>
        <v>0</v>
      </c>
      <c r="J30" s="37">
        <f>SUMIF('Emissions Forecast'!$C$62:$C$65,"=Yes",'Emissions Forecast'!K62:K65)*IF($B$7="Real",IF($H$13="CPI",INDEX('Carbon Prices'!I$25:I$27,(MATCH($H$10,'Carbon Prices'!$A$25:$A$27,0))),INDEX('Carbon Prices'!I$30:I$32,(MATCH($H$10,'Carbon Prices'!$A$30:$A$32,0)))),IF($H$13="CPI",INDEX('Carbon Prices'!I$15:I$17,(MATCH($H$10,'Carbon Prices'!$A$15:$A$17,0))),INDEX('Carbon Prices'!I$20:I$22,(MATCH($H$10,'Carbon Prices'!$A$20:$A$22,0)))))</f>
        <v>0</v>
      </c>
      <c r="K30" s="37">
        <f>SUMIF('Emissions Forecast'!$C$62:$C$65,"=Yes",'Emissions Forecast'!L62:L65)*IF($B$7="Real",IF($H$13="CPI",INDEX('Carbon Prices'!J$25:J$27,(MATCH($H$10,'Carbon Prices'!$A$25:$A$27,0))),INDEX('Carbon Prices'!J$30:J$32,(MATCH($H$10,'Carbon Prices'!$A$30:$A$32,0)))),IF($H$13="CPI",INDEX('Carbon Prices'!J$15:J$17,(MATCH($H$10,'Carbon Prices'!$A$15:$A$17,0))),INDEX('Carbon Prices'!J$20:J$22,(MATCH($H$10,'Carbon Prices'!$A$20:$A$22,0)))))</f>
        <v>0</v>
      </c>
      <c r="L30" s="37">
        <f>SUMIF('Emissions Forecast'!$C$62:$C$65,"=Yes",'Emissions Forecast'!M62:M65)*IF($B$7="Real",IF($H$13="CPI",INDEX('Carbon Prices'!K$25:K$27,(MATCH($H$10,'Carbon Prices'!$A$25:$A$27,0))),INDEX('Carbon Prices'!K$30:K$32,(MATCH($H$10,'Carbon Prices'!$A$30:$A$32,0)))),IF($H$13="CPI",INDEX('Carbon Prices'!K$15:K$17,(MATCH($H$10,'Carbon Prices'!$A$15:$A$17,0))),INDEX('Carbon Prices'!K$20:K$22,(MATCH($H$10,'Carbon Prices'!$A$20:$A$22,0)))))</f>
        <v>0</v>
      </c>
      <c r="M30" s="37">
        <f>SUMIF('Emissions Forecast'!$C$62:$C$65,"=Yes",'Emissions Forecast'!N62:N65)*IF($B$7="Real",IF($H$13="CPI",INDEX('Carbon Prices'!L$25:L$27,(MATCH($H$10,'Carbon Prices'!$A$25:$A$27,0))),INDEX('Carbon Prices'!L$30:L$32,(MATCH($H$10,'Carbon Prices'!$A$30:$A$32,0)))),IF($H$13="CPI",INDEX('Carbon Prices'!L$15:L$17,(MATCH($H$10,'Carbon Prices'!$A$15:$A$17,0))),INDEX('Carbon Prices'!L$20:L$22,(MATCH($H$10,'Carbon Prices'!$A$20:$A$22,0)))))</f>
        <v>0</v>
      </c>
      <c r="N30" s="37">
        <f>SUMIF('Emissions Forecast'!$C$62:$C$65,"=Yes",'Emissions Forecast'!O62:O65)*IF($B$7="Real",IF($H$13="CPI",INDEX('Carbon Prices'!M$25:M$27,(MATCH($H$10,'Carbon Prices'!$A$25:$A$27,0))),INDEX('Carbon Prices'!M$30:M$32,(MATCH($H$10,'Carbon Prices'!$A$30:$A$32,0)))),IF($H$13="CPI",INDEX('Carbon Prices'!M$15:M$17,(MATCH($H$10,'Carbon Prices'!$A$15:$A$17,0))),INDEX('Carbon Prices'!M$20:M$22,(MATCH($H$10,'Carbon Prices'!$A$20:$A$22,0)))))</f>
        <v>0</v>
      </c>
      <c r="O30" s="37">
        <f>SUMIF('Emissions Forecast'!$C$62:$C$65,"=Yes",'Emissions Forecast'!P62:P65)*IF($B$7="Real",IF($H$13="CPI",INDEX('Carbon Prices'!N$25:N$27,(MATCH($H$10,'Carbon Prices'!$A$25:$A$27,0))),INDEX('Carbon Prices'!N$30:N$32,(MATCH($H$10,'Carbon Prices'!$A$30:$A$32,0)))),IF($H$13="CPI",INDEX('Carbon Prices'!N$15:N$17,(MATCH($H$10,'Carbon Prices'!$A$15:$A$17,0))),INDEX('Carbon Prices'!N$20:N$22,(MATCH($H$10,'Carbon Prices'!$A$20:$A$22,0)))))</f>
        <v>0</v>
      </c>
      <c r="P30" s="37">
        <f>SUMIF('Emissions Forecast'!$C$62:$C$65,"=Yes",'Emissions Forecast'!Q62:Q65)*IF($B$7="Real",IF($H$13="CPI",INDEX('Carbon Prices'!O$25:O$27,(MATCH($H$10,'Carbon Prices'!$A$25:$A$27,0))),INDEX('Carbon Prices'!O$30:O$32,(MATCH($H$10,'Carbon Prices'!$A$30:$A$32,0)))),IF($H$13="CPI",INDEX('Carbon Prices'!O$15:O$17,(MATCH($H$10,'Carbon Prices'!$A$15:$A$17,0))),INDEX('Carbon Prices'!O$20:O$22,(MATCH($H$10,'Carbon Prices'!$A$20:$A$22,0)))))</f>
        <v>0</v>
      </c>
      <c r="Q30" s="37">
        <f>SUMIF('Emissions Forecast'!$C$62:$C$65,"=Yes",'Emissions Forecast'!R62:R65)*IF($B$7="Real",IF($H$13="CPI",INDEX('Carbon Prices'!P$25:P$27,(MATCH($H$10,'Carbon Prices'!$A$25:$A$27,0))),INDEX('Carbon Prices'!P$30:P$32,(MATCH($H$10,'Carbon Prices'!$A$30:$A$32,0)))),IF($H$13="CPI",INDEX('Carbon Prices'!P$15:P$17,(MATCH($H$10,'Carbon Prices'!$A$15:$A$17,0))),INDEX('Carbon Prices'!P$20:P$22,(MATCH($H$10,'Carbon Prices'!$A$20:$A$22,0)))))</f>
        <v>0</v>
      </c>
      <c r="R30" s="37">
        <f>SUMIF('Emissions Forecast'!$C$62:$C$65,"=Yes",'Emissions Forecast'!S62:S65)*IF($B$7="Real",IF($H$13="CPI",INDEX('Carbon Prices'!Q$25:Q$27,(MATCH($H$10,'Carbon Prices'!$A$25:$A$27,0))),INDEX('Carbon Prices'!Q$30:Q$32,(MATCH($H$10,'Carbon Prices'!$A$30:$A$32,0)))),IF($H$13="CPI",INDEX('Carbon Prices'!Q$15:Q$17,(MATCH($H$10,'Carbon Prices'!$A$15:$A$17,0))),INDEX('Carbon Prices'!Q$20:Q$22,(MATCH($H$10,'Carbon Prices'!$A$20:$A$22,0)))))</f>
        <v>0</v>
      </c>
      <c r="S30" s="37">
        <f>SUMIF('Emissions Forecast'!$C$62:$C$65,"=Yes",'Emissions Forecast'!T62:T65)*IF($B$7="Real",IF($H$13="CPI",INDEX('Carbon Prices'!R$25:R$27,(MATCH($H$10,'Carbon Prices'!$A$25:$A$27,0))),INDEX('Carbon Prices'!R$30:R$32,(MATCH($H$10,'Carbon Prices'!$A$30:$A$32,0)))),IF($H$13="CPI",INDEX('Carbon Prices'!R$15:R$17,(MATCH($H$10,'Carbon Prices'!$A$15:$A$17,0))),INDEX('Carbon Prices'!R$20:R$22,(MATCH($H$10,'Carbon Prices'!$A$20:$A$22,0)))))</f>
        <v>0</v>
      </c>
      <c r="T30" s="37">
        <f>SUMIF('Emissions Forecast'!$C$62:$C$65,"=Yes",'Emissions Forecast'!U62:U65)*IF($B$7="Real",IF($H$13="CPI",INDEX('Carbon Prices'!S$25:S$27,(MATCH($H$10,'Carbon Prices'!$A$25:$A$27,0))),INDEX('Carbon Prices'!S$30:S$32,(MATCH($H$10,'Carbon Prices'!$A$30:$A$32,0)))),IF($H$13="CPI",INDEX('Carbon Prices'!S$15:S$17,(MATCH($H$10,'Carbon Prices'!$A$15:$A$17,0))),INDEX('Carbon Prices'!S$20:S$22,(MATCH($H$10,'Carbon Prices'!$A$20:$A$22,0)))))</f>
        <v>0</v>
      </c>
      <c r="U30" s="37">
        <f>SUMIF('Emissions Forecast'!$C$62:$C$65,"=Yes",'Emissions Forecast'!V62:V65)*IF($B$7="Real",IF($H$13="CPI",INDEX('Carbon Prices'!T$25:T$27,(MATCH($H$10,'Carbon Prices'!$A$25:$A$27,0))),INDEX('Carbon Prices'!T$30:T$32,(MATCH($H$10,'Carbon Prices'!$A$30:$A$32,0)))),IF($H$13="CPI",INDEX('Carbon Prices'!T$15:T$17,(MATCH($H$10,'Carbon Prices'!$A$15:$A$17,0))),INDEX('Carbon Prices'!T$20:T$22,(MATCH($H$10,'Carbon Prices'!$A$20:$A$22,0)))))</f>
        <v>0</v>
      </c>
      <c r="V30" s="37">
        <f>SUMIF('Emissions Forecast'!$C$62:$C$65,"=Yes",'Emissions Forecast'!W62:W65)*IF($B$7="Real",IF($H$13="CPI",INDEX('Carbon Prices'!U$25:U$27,(MATCH($H$10,'Carbon Prices'!$A$25:$A$27,0))),INDEX('Carbon Prices'!U$30:U$32,(MATCH($H$10,'Carbon Prices'!$A$30:$A$32,0)))),IF($H$13="CPI",INDEX('Carbon Prices'!U$15:U$17,(MATCH($H$10,'Carbon Prices'!$A$15:$A$17,0))),INDEX('Carbon Prices'!U$20:U$22,(MATCH($H$10,'Carbon Prices'!$A$20:$A$22,0)))))</f>
        <v>0</v>
      </c>
      <c r="W30" s="37">
        <f>SUMIF('Emissions Forecast'!$C$62:$C$65,"=Yes",'Emissions Forecast'!X62:X65)*IF($B$7="Real",IF($H$13="CPI",INDEX('Carbon Prices'!V$25:V$27,(MATCH($H$10,'Carbon Prices'!$A$25:$A$27,0))),INDEX('Carbon Prices'!V$30:V$32,(MATCH($H$10,'Carbon Prices'!$A$30:$A$32,0)))),IF($H$13="CPI",INDEX('Carbon Prices'!V$15:V$17,(MATCH($H$10,'Carbon Prices'!$A$15:$A$17,0))),INDEX('Carbon Prices'!V$20:V$22,(MATCH($H$10,'Carbon Prices'!$A$20:$A$22,0)))))</f>
        <v>754264.96800553962</v>
      </c>
      <c r="X30" s="37">
        <f>SUMIF('Emissions Forecast'!$C$62:$C$65,"=Yes",'Emissions Forecast'!Y62:Y65)*IF($B$7="Real",IF($H$13="CPI",INDEX('Carbon Prices'!W$25:W$27,(MATCH($H$10,'Carbon Prices'!$A$25:$A$27,0))),INDEX('Carbon Prices'!W$30:W$32,(MATCH($H$10,'Carbon Prices'!$A$30:$A$32,0)))),IF($H$13="CPI",INDEX('Carbon Prices'!W$15:W$17,(MATCH($H$10,'Carbon Prices'!$A$15:$A$17,0))),INDEX('Carbon Prices'!W$20:W$22,(MATCH($H$10,'Carbon Prices'!$A$20:$A$22,0)))))</f>
        <v>1501634.2139410179</v>
      </c>
      <c r="Y30" s="37">
        <f>SUMIF('Emissions Forecast'!$C$62:$C$65,"=Yes",'Emissions Forecast'!Z62:Z65)*IF($B$7="Real",IF($H$13="CPI",INDEX('Carbon Prices'!X$25:X$27,(MATCH($H$10,'Carbon Prices'!$A$25:$A$27,0))),INDEX('Carbon Prices'!X$30:X$32,(MATCH($H$10,'Carbon Prices'!$A$30:$A$32,0)))),IF($H$13="CPI",INDEX('Carbon Prices'!X$15:X$17,(MATCH($H$10,'Carbon Prices'!$A$15:$A$17,0))),INDEX('Carbon Prices'!X$20:X$22,(MATCH($H$10,'Carbon Prices'!$A$20:$A$22,0)))))</f>
        <v>1494428.9315922696</v>
      </c>
      <c r="Z30" s="37">
        <f>SUMIF('Emissions Forecast'!$C$62:$C$65,"=Yes",'Emissions Forecast'!AA62:AA65)*IF($B$7="Real",IF($H$13="CPI",INDEX('Carbon Prices'!Y$25:Y$27,(MATCH($H$10,'Carbon Prices'!$A$25:$A$27,0))),INDEX('Carbon Prices'!Y$30:Y$32,(MATCH($H$10,'Carbon Prices'!$A$30:$A$32,0)))),IF($H$13="CPI",INDEX('Carbon Prices'!Y$15:Y$17,(MATCH($H$10,'Carbon Prices'!$A$15:$A$17,0))),INDEX('Carbon Prices'!Y$20:Y$22,(MATCH($H$10,'Carbon Prices'!$A$20:$A$22,0)))))</f>
        <v>1486928.8797647171</v>
      </c>
      <c r="AA30" s="37">
        <f>SUMIF('Emissions Forecast'!$C$62:$C$65,"=Yes",'Emissions Forecast'!AB62:AB65)*IF($B$7="Real",IF($H$13="CPI",INDEX('Carbon Prices'!Z$25:Z$27,(MATCH($H$10,'Carbon Prices'!$A$25:$A$27,0))),INDEX('Carbon Prices'!Z$30:Z$32,(MATCH($H$10,'Carbon Prices'!$A$30:$A$32,0)))),IF($H$13="CPI",INDEX('Carbon Prices'!Z$15:Z$17,(MATCH($H$10,'Carbon Prices'!$A$15:$A$17,0))),INDEX('Carbon Prices'!Z$20:Z$22,(MATCH($H$10,'Carbon Prices'!$A$20:$A$22,0)))))</f>
        <v>1479148.3882427467</v>
      </c>
      <c r="AB30" s="37">
        <f>SUMIF('Emissions Forecast'!$C$62:$C$65,"=Yes",'Emissions Forecast'!AC62:AC65)*IF($B$7="Real",IF($H$13="CPI",INDEX('Carbon Prices'!AA$25:AA$27,(MATCH($H$10,'Carbon Prices'!$A$25:$A$27,0))),INDEX('Carbon Prices'!AA$30:AA$32,(MATCH($H$10,'Carbon Prices'!$A$30:$A$32,0)))),IF($H$13="CPI",INDEX('Carbon Prices'!AA$15:AA$17,(MATCH($H$10,'Carbon Prices'!$A$15:$A$17,0))),INDEX('Carbon Prices'!AA$20:AA$22,(MATCH($H$10,'Carbon Prices'!$A$20:$A$22,0)))))</f>
        <v>1471101.3381877027</v>
      </c>
      <c r="AC30" s="37">
        <f>SUMIF('Emissions Forecast'!$C$62:$C$65,"=Yes",'Emissions Forecast'!AD62:AD65)*IF($B$7="Real",IF($H$13="CPI",INDEX('Carbon Prices'!AB$25:AB$27,(MATCH($H$10,'Carbon Prices'!$A$25:$A$27,0))),INDEX('Carbon Prices'!AB$30:AB$32,(MATCH($H$10,'Carbon Prices'!$A$30:$A$32,0)))),IF($H$13="CPI",INDEX('Carbon Prices'!AB$15:AB$17,(MATCH($H$10,'Carbon Prices'!$A$15:$A$17,0))),INDEX('Carbon Prices'!AB$20:AB$22,(MATCH($H$10,'Carbon Prices'!$A$20:$A$22,0)))))</f>
        <v>1462801.1742216139</v>
      </c>
      <c r="AD30" s="37">
        <f>SUMIF('Emissions Forecast'!$C$62:$C$65,"=Yes",'Emissions Forecast'!AE62:AE65)*IF($B$7="Real",IF($H$13="CPI",INDEX('Carbon Prices'!AC$25:AC$27,(MATCH($H$10,'Carbon Prices'!$A$25:$A$27,0))),INDEX('Carbon Prices'!AC$30:AC$32,(MATCH($H$10,'Carbon Prices'!$A$30:$A$32,0)))),IF($H$13="CPI",INDEX('Carbon Prices'!AC$15:AC$17,(MATCH($H$10,'Carbon Prices'!$A$15:$A$17,0))),INDEX('Carbon Prices'!AC$20:AC$22,(MATCH($H$10,'Carbon Prices'!$A$20:$A$22,0)))))</f>
        <v>1458289.3398001327</v>
      </c>
      <c r="AE30" s="37">
        <f>SUMIF('Emissions Forecast'!$C$62:$C$65,"=Yes",'Emissions Forecast'!AF62:AF65)*IF($B$7="Real",IF($H$13="CPI",INDEX('Carbon Prices'!AD$25:AD$27,(MATCH($H$10,'Carbon Prices'!$A$25:$A$27,0))),INDEX('Carbon Prices'!AD$30:AD$32,(MATCH($H$10,'Carbon Prices'!$A$30:$A$32,0)))),IF($H$13="CPI",INDEX('Carbon Prices'!AD$15:AD$17,(MATCH($H$10,'Carbon Prices'!$A$15:$A$17,0))),INDEX('Carbon Prices'!AD$20:AD$22,(MATCH($H$10,'Carbon Prices'!$A$20:$A$22,0)))))</f>
        <v>1449442.6056403657</v>
      </c>
      <c r="AF30" s="37">
        <f>SUMIF('Emissions Forecast'!$C$62:$C$65,"=Yes",'Emissions Forecast'!AG62:AG65)*IF($B$7="Real",IF($H$13="CPI",INDEX('Carbon Prices'!AE$25:AE$27,(MATCH($H$10,'Carbon Prices'!$A$25:$A$27,0))),INDEX('Carbon Prices'!AE$30:AE$32,(MATCH($H$10,'Carbon Prices'!$A$30:$A$32,0)))),IF($H$13="CPI",INDEX('Carbon Prices'!AE$15:AE$17,(MATCH($H$10,'Carbon Prices'!$A$15:$A$17,0))),INDEX('Carbon Prices'!AE$20:AE$22,(MATCH($H$10,'Carbon Prices'!$A$20:$A$22,0)))))</f>
        <v>1444254.1323498862</v>
      </c>
      <c r="AG30" s="37">
        <f>SUMIF('Emissions Forecast'!$C$62:$C$65,"=Yes",'Emissions Forecast'!AH62:AH65)*IF($B$7="Real",IF($H$13="CPI",INDEX('Carbon Prices'!AF$25:AF$27,(MATCH($H$10,'Carbon Prices'!$A$25:$A$27,0))),INDEX('Carbon Prices'!AF$30:AF$32,(MATCH($H$10,'Carbon Prices'!$A$30:$A$32,0)))),IF($H$13="CPI",INDEX('Carbon Prices'!AF$15:AF$17,(MATCH($H$10,'Carbon Prices'!$A$15:$A$17,0))),INDEX('Carbon Prices'!AF$20:AF$22,(MATCH($H$10,'Carbon Prices'!$A$20:$A$22,0)))))</f>
        <v>1434915.7914846686</v>
      </c>
      <c r="AH30" s="37">
        <f>SUMIF('Emissions Forecast'!$C$62:$C$65,"=Yes",'Emissions Forecast'!AI62:AI65)*IF($B$7="Real",IF($H$13="CPI",INDEX('Carbon Prices'!AG$25:AG$27,(MATCH($H$10,'Carbon Prices'!$A$25:$A$27,0))),INDEX('Carbon Prices'!AG$30:AG$32,(MATCH($H$10,'Carbon Prices'!$A$30:$A$32,0)))),IF($H$13="CPI",INDEX('Carbon Prices'!AG$15:AG$17,(MATCH($H$10,'Carbon Prices'!$A$15:$A$17,0))),INDEX('Carbon Prices'!AG$20:AG$22,(MATCH($H$10,'Carbon Prices'!$A$20:$A$22,0)))))</f>
        <v>1427881.890546018</v>
      </c>
      <c r="AI30" s="37">
        <f>SUMIF('Emissions Forecast'!$C$62:$C$65,"=Yes",'Emissions Forecast'!AJ62:AJ65)*IF($B$7="Real",IF($H$13="CPI",INDEX('Carbon Prices'!AH$25:AH$27,(MATCH($H$10,'Carbon Prices'!$A$25:$A$27,0))),INDEX('Carbon Prices'!AH$30:AH$32,(MATCH($H$10,'Carbon Prices'!$A$30:$A$32,0)))),IF($H$13="CPI",INDEX('Carbon Prices'!AH$15:AH$17,(MATCH($H$10,'Carbon Prices'!$A$15:$A$17,0))),INDEX('Carbon Prices'!AH$20:AH$22,(MATCH($H$10,'Carbon Prices'!$A$20:$A$22,0)))))</f>
        <v>1420882.4695139297</v>
      </c>
      <c r="AJ30" s="37">
        <f>SUMIF('Emissions Forecast'!$C$62:$C$65,"=Yes",'Emissions Forecast'!AK62:AK65)*IF($B$7="Real",IF($H$13="CPI",INDEX('Carbon Prices'!AI$25:AI$27,(MATCH($H$10,'Carbon Prices'!$A$25:$A$27,0))),INDEX('Carbon Prices'!AI$30:AI$32,(MATCH($H$10,'Carbon Prices'!$A$30:$A$32,0)))),IF($H$13="CPI",INDEX('Carbon Prices'!AI$15:AI$17,(MATCH($H$10,'Carbon Prices'!$A$15:$A$17,0))),INDEX('Carbon Prices'!AI$20:AI$22,(MATCH($H$10,'Carbon Prices'!$A$20:$A$22,0)))))</f>
        <v>1413917.3593692535</v>
      </c>
      <c r="AK30" s="37">
        <f>SUMIF('Emissions Forecast'!$C$62:$C$65,"=Yes",'Emissions Forecast'!AL62:AL65)*IF($B$7="Real",IF($H$13="CPI",INDEX('Carbon Prices'!AJ$25:AJ$27,(MATCH($H$10,'Carbon Prices'!$A$25:$A$27,0))),INDEX('Carbon Prices'!AJ$30:AJ$32,(MATCH($H$10,'Carbon Prices'!$A$30:$A$32,0)))),IF($H$13="CPI",INDEX('Carbon Prices'!AJ$15:AJ$17,(MATCH($H$10,'Carbon Prices'!$A$15:$A$17,0))),INDEX('Carbon Prices'!AJ$20:AJ$22,(MATCH($H$10,'Carbon Prices'!$A$20:$A$22,0)))))</f>
        <v>1406986.3919213645</v>
      </c>
      <c r="AL30" s="37">
        <f>SUMIF('Emissions Forecast'!$C$62:$C$65,"=Yes",'Emissions Forecast'!AM62:AM65)*IF($B$7="Real",IF($H$13="CPI",INDEX('Carbon Prices'!AK$25:AK$27,(MATCH($H$10,'Carbon Prices'!$A$25:$A$27,0))),INDEX('Carbon Prices'!AK$30:AK$32,(MATCH($H$10,'Carbon Prices'!$A$30:$A$32,0)))),IF($H$13="CPI",INDEX('Carbon Prices'!AK$15:AK$17,(MATCH($H$10,'Carbon Prices'!$A$15:$A$17,0))),INDEX('Carbon Prices'!AK$20:AK$22,(MATCH($H$10,'Carbon Prices'!$A$20:$A$22,0)))))</f>
        <v>1400089.399804103</v>
      </c>
      <c r="AM30" s="37">
        <f>SUMIF('Emissions Forecast'!$C$62:$C$65,"=Yes",'Emissions Forecast'!AN62:AN65)*IF($B$7="Real",IF($H$13="CPI",INDEX('Carbon Prices'!AL$25:AL$27,(MATCH($H$10,'Carbon Prices'!$A$25:$A$27,0))),INDEX('Carbon Prices'!AL$30:AL$32,(MATCH($H$10,'Carbon Prices'!$A$30:$A$32,0)))),IF($H$13="CPI",INDEX('Carbon Prices'!AL$15:AL$17,(MATCH($H$10,'Carbon Prices'!$A$15:$A$17,0))),INDEX('Carbon Prices'!AL$20:AL$22,(MATCH($H$10,'Carbon Prices'!$A$20:$A$22,0)))))</f>
        <v>1393226.2164717298</v>
      </c>
      <c r="AN30" s="37">
        <f>SUMIF('Emissions Forecast'!$C$62:$C$65,"=Yes",'Emissions Forecast'!AO62:AO65)*IF($B$7="Real",IF($H$13="CPI",INDEX('Carbon Prices'!AM$25:AM$27,(MATCH($H$10,'Carbon Prices'!$A$25:$A$27,0))),INDEX('Carbon Prices'!AM$30:AM$32,(MATCH($H$10,'Carbon Prices'!$A$30:$A$32,0)))),IF($H$13="CPI",INDEX('Carbon Prices'!AM$15:AM$17,(MATCH($H$10,'Carbon Prices'!$A$15:$A$17,0))),INDEX('Carbon Prices'!AM$20:AM$22,(MATCH($H$10,'Carbon Prices'!$A$20:$A$22,0)))))</f>
        <v>1386396.6761949074</v>
      </c>
      <c r="AO30" s="37">
        <f>SUMIF('Emissions Forecast'!$C$62:$C$65,"=Yes",'Emissions Forecast'!AP62:AP65)*IF($B$7="Real",IF($H$13="CPI",INDEX('Carbon Prices'!AN$25:AN$27,(MATCH($H$10,'Carbon Prices'!$A$25:$A$27,0))),INDEX('Carbon Prices'!AN$30:AN$32,(MATCH($H$10,'Carbon Prices'!$A$30:$A$32,0)))),IF($H$13="CPI",INDEX('Carbon Prices'!AN$15:AN$17,(MATCH($H$10,'Carbon Prices'!$A$15:$A$17,0))),INDEX('Carbon Prices'!AN$20:AN$22,(MATCH($H$10,'Carbon Prices'!$A$20:$A$22,0)))))</f>
        <v>1379600.6140566966</v>
      </c>
      <c r="AP30" s="37">
        <f>SUMIF('Emissions Forecast'!$C$62:$C$65,"=Yes",'Emissions Forecast'!AQ62:AQ65)*IF($B$7="Real",IF($H$13="CPI",INDEX('Carbon Prices'!AO$25:AO$27,(MATCH($H$10,'Carbon Prices'!$A$25:$A$27,0))),INDEX('Carbon Prices'!AO$30:AO$32,(MATCH($H$10,'Carbon Prices'!$A$30:$A$32,0)))),IF($H$13="CPI",INDEX('Carbon Prices'!AO$15:AO$17,(MATCH($H$10,'Carbon Prices'!$A$15:$A$17,0))),INDEX('Carbon Prices'!AO$20:AO$22,(MATCH($H$10,'Carbon Prices'!$A$20:$A$22,0)))))</f>
        <v>1372837.8659485753</v>
      </c>
      <c r="AQ30" s="37">
        <f>SUMIF('Emissions Forecast'!$C$62:$C$65,"=Yes",'Emissions Forecast'!AR62:AR65)*IF($B$7="Real",IF($H$13="CPI",INDEX('Carbon Prices'!AP$25:AP$27,(MATCH($H$10,'Carbon Prices'!$A$25:$A$27,0))),INDEX('Carbon Prices'!AP$30:AP$32,(MATCH($H$10,'Carbon Prices'!$A$30:$A$32,0)))),IF($H$13="CPI",INDEX('Carbon Prices'!AP$15:AP$17,(MATCH($H$10,'Carbon Prices'!$A$15:$A$17,0))),INDEX('Carbon Prices'!AP$20:AP$22,(MATCH($H$10,'Carbon Prices'!$A$20:$A$22,0)))))</f>
        <v>1366108.2685664746</v>
      </c>
      <c r="AR30" s="37">
        <f>SUMIF('Emissions Forecast'!$C$62:$C$65,"=Yes",'Emissions Forecast'!AS62:AS65)*IF($B$7="Real",IF($H$13="CPI",INDEX('Carbon Prices'!AQ$25:AQ$27,(MATCH($H$10,'Carbon Prices'!$A$25:$A$27,0))),INDEX('Carbon Prices'!AQ$30:AQ$32,(MATCH($H$10,'Carbon Prices'!$A$30:$A$32,0)))),IF($H$13="CPI",INDEX('Carbon Prices'!AQ$15:AQ$17,(MATCH($H$10,'Carbon Prices'!$A$15:$A$17,0))),INDEX('Carbon Prices'!AQ$20:AQ$22,(MATCH($H$10,'Carbon Prices'!$A$20:$A$22,0)))))</f>
        <v>1359411.659406835</v>
      </c>
      <c r="AS30" s="37">
        <f>SUMIF('Emissions Forecast'!$C$62:$C$65,"=Yes",'Emissions Forecast'!AT62:AT65)*IF($B$7="Real",IF($H$13="CPI",INDEX('Carbon Prices'!AR$25:AR$27,(MATCH($H$10,'Carbon Prices'!$A$25:$A$27,0))),INDEX('Carbon Prices'!AR$30:AR$32,(MATCH($H$10,'Carbon Prices'!$A$30:$A$32,0)))),IF($H$13="CPI",INDEX('Carbon Prices'!AR$15:AR$17,(MATCH($H$10,'Carbon Prices'!$A$15:$A$17,0))),INDEX('Carbon Prices'!AR$20:AR$22,(MATCH($H$10,'Carbon Prices'!$A$20:$A$22,0)))))</f>
        <v>1352747.8767626835</v>
      </c>
      <c r="AT30" s="37">
        <f>SUMIF('Emissions Forecast'!$C$62:$C$65,"=Yes",'Emissions Forecast'!AU62:AU65)*IF($B$7="Real",IF($H$13="CPI",INDEX('Carbon Prices'!AS$25:AS$27,(MATCH($H$10,'Carbon Prices'!$A$25:$A$27,0))),INDEX('Carbon Prices'!AS$30:AS$32,(MATCH($H$10,'Carbon Prices'!$A$30:$A$32,0)))),IF($H$13="CPI",INDEX('Carbon Prices'!AS$15:AS$17,(MATCH($H$10,'Carbon Prices'!$A$15:$A$17,0))),INDEX('Carbon Prices'!AS$20:AS$22,(MATCH($H$10,'Carbon Prices'!$A$20:$A$22,0)))))</f>
        <v>1346116.7597197287</v>
      </c>
      <c r="AU30" s="37">
        <f>SUMIF('Emissions Forecast'!$C$62:$C$65,"=Yes",'Emissions Forecast'!AV62:AV65)*IF($B$7="Real",IF($H$13="CPI",INDEX('Carbon Prices'!AT$25:AT$27,(MATCH($H$10,'Carbon Prices'!$A$25:$A$27,0))),INDEX('Carbon Prices'!AT$30:AT$32,(MATCH($H$10,'Carbon Prices'!$A$30:$A$32,0)))),IF($H$13="CPI",INDEX('Carbon Prices'!AT$15:AT$17,(MATCH($H$10,'Carbon Prices'!$A$15:$A$17,0))),INDEX('Carbon Prices'!AT$20:AT$22,(MATCH($H$10,'Carbon Prices'!$A$20:$A$22,0)))))</f>
        <v>1339518.1481524752</v>
      </c>
      <c r="AV30" s="37">
        <f>SUMIF('Emissions Forecast'!$C$62:$C$65,"=Yes",'Emissions Forecast'!AW62:AW65)*IF($B$7="Real",IF($H$13="CPI",INDEX('Carbon Prices'!AU$25:AU$27,(MATCH($H$10,'Carbon Prices'!$A$25:$A$27,0))),INDEX('Carbon Prices'!AU$30:AU$32,(MATCH($H$10,'Carbon Prices'!$A$30:$A$32,0)))),IF($H$13="CPI",INDEX('Carbon Prices'!AU$15:AU$17,(MATCH($H$10,'Carbon Prices'!$A$15:$A$17,0))),INDEX('Carbon Prices'!AU$20:AU$22,(MATCH($H$10,'Carbon Prices'!$A$20:$A$22,0)))))</f>
        <v>1332951.8827203554</v>
      </c>
      <c r="AW30" s="37">
        <f>SUMIF('Emissions Forecast'!$C$62:$C$65,"=Yes",'Emissions Forecast'!AX62:AX65)*IF($B$7="Real",IF($H$13="CPI",INDEX('Carbon Prices'!AV$25:AV$27,(MATCH($H$10,'Carbon Prices'!$A$25:$A$27,0))),INDEX('Carbon Prices'!AV$30:AV$32,(MATCH($H$10,'Carbon Prices'!$A$30:$A$32,0)))),IF($H$13="CPI",INDEX('Carbon Prices'!AV$15:AV$17,(MATCH($H$10,'Carbon Prices'!$A$15:$A$17,0))),INDEX('Carbon Prices'!AV$20:AV$22,(MATCH($H$10,'Carbon Prices'!$A$20:$A$22,0)))))</f>
        <v>1326417.8048638827</v>
      </c>
      <c r="AX30" s="37">
        <f>SUMIF('Emissions Forecast'!$C$62:$C$65,"=Yes",'Emissions Forecast'!AY62:AY65)*IF($B$7="Real",IF($H$13="CPI",INDEX('Carbon Prices'!AW$25:AW$27,(MATCH($H$10,'Carbon Prices'!$A$25:$A$27,0))),INDEX('Carbon Prices'!AW$30:AW$32,(MATCH($H$10,'Carbon Prices'!$A$30:$A$32,0)))),IF($H$13="CPI",INDEX('Carbon Prices'!AW$15:AW$17,(MATCH($H$10,'Carbon Prices'!$A$15:$A$17,0))),INDEX('Carbon Prices'!AW$20:AW$22,(MATCH($H$10,'Carbon Prices'!$A$20:$A$22,0)))))</f>
        <v>1319915.7568008243</v>
      </c>
      <c r="AY30" s="37">
        <f>SUMIF('Emissions Forecast'!$C$62:$C$65,"=Yes",'Emissions Forecast'!AZ62:AZ65)*IF($B$7="Real",IF($H$13="CPI",INDEX('Carbon Prices'!AX$25:AX$27,(MATCH($H$10,'Carbon Prices'!$A$25:$A$27,0))),INDEX('Carbon Prices'!AX$30:AX$32,(MATCH($H$10,'Carbon Prices'!$A$30:$A$32,0)))),IF($H$13="CPI",INDEX('Carbon Prices'!AX$15:AX$17,(MATCH($H$10,'Carbon Prices'!$A$15:$A$17,0))),INDEX('Carbon Prices'!AX$20:AX$22,(MATCH($H$10,'Carbon Prices'!$A$20:$A$22,0)))))</f>
        <v>1313445.5815223888</v>
      </c>
      <c r="AZ30" s="37">
        <f>SUMIF('Emissions Forecast'!$C$62:$C$65,"=Yes",'Emissions Forecast'!BA62:BA65)*IF($B$7="Real",IF($H$13="CPI",INDEX('Carbon Prices'!AY$25:AY$27,(MATCH($H$10,'Carbon Prices'!$A$25:$A$27,0))),INDEX('Carbon Prices'!AY$30:AY$32,(MATCH($H$10,'Carbon Prices'!$A$30:$A$32,0)))),IF($H$13="CPI",INDEX('Carbon Prices'!AY$15:AY$17,(MATCH($H$10,'Carbon Prices'!$A$15:$A$17,0))),INDEX('Carbon Prices'!AY$20:AY$22,(MATCH($H$10,'Carbon Prices'!$A$20:$A$22,0)))))</f>
        <v>1307007.1227894358</v>
      </c>
      <c r="BA30" s="37">
        <f>SUMIF('Emissions Forecast'!$C$62:$C$65,"=Yes",'Emissions Forecast'!BB62:BB65)*IF($B$7="Real",IF($H$13="CPI",INDEX('Carbon Prices'!AZ$25:AZ$27,(MATCH($H$10,'Carbon Prices'!$A$25:$A$27,0))),INDEX('Carbon Prices'!AZ$30:AZ$32,(MATCH($H$10,'Carbon Prices'!$A$30:$A$32,0)))),IF($H$13="CPI",INDEX('Carbon Prices'!AZ$15:AZ$17,(MATCH($H$10,'Carbon Prices'!$A$15:$A$17,0))),INDEX('Carbon Prices'!AZ$20:AZ$22,(MATCH($H$10,'Carbon Prices'!$A$20:$A$22,0)))))</f>
        <v>1300600.2251287031</v>
      </c>
      <c r="BB30" s="37">
        <f>SUMIF('Emissions Forecast'!$C$62:$C$65,"=Yes",'Emissions Forecast'!BC62:BC65)*IF($B$7="Real",IF($H$13="CPI",INDEX('Carbon Prices'!BA$25:BA$27,(MATCH($H$10,'Carbon Prices'!$A$25:$A$27,0))),INDEX('Carbon Prices'!BA$30:BA$32,(MATCH($H$10,'Carbon Prices'!$A$30:$A$32,0)))),IF($H$13="CPI",INDEX('Carbon Prices'!BA$15:BA$17,(MATCH($H$10,'Carbon Prices'!$A$15:$A$17,0))),INDEX('Carbon Prices'!BA$20:BA$22,(MATCH($H$10,'Carbon Prices'!$A$20:$A$22,0)))))</f>
        <v>1294224.7338290524</v>
      </c>
      <c r="BC30" s="37">
        <f>SUMIF('Emissions Forecast'!$C$62:$C$65,"=Yes",'Emissions Forecast'!BD62:BD65)*IF($B$7="Real",IF($H$13="CPI",INDEX('Carbon Prices'!BB$25:BB$27,(MATCH($H$10,'Carbon Prices'!$A$25:$A$27,0))),INDEX('Carbon Prices'!BB$30:BB$32,(MATCH($H$10,'Carbon Prices'!$A$30:$A$32,0)))),IF($H$13="CPI",INDEX('Carbon Prices'!BB$15:BB$17,(MATCH($H$10,'Carbon Prices'!$A$15:$A$17,0))),INDEX('Carbon Prices'!BB$20:BB$22,(MATCH($H$10,'Carbon Prices'!$A$20:$A$22,0)))))</f>
        <v>1287880.4949377335</v>
      </c>
      <c r="BD30" s="37">
        <f>SUMIF('Emissions Forecast'!$C$62:$C$65,"=Yes",'Emissions Forecast'!BE62:BE65)*IF($B$7="Real",IF($H$13="CPI",INDEX('Carbon Prices'!BC$25:BC$27,(MATCH($H$10,'Carbon Prices'!$A$25:$A$27,0))),INDEX('Carbon Prices'!BC$30:BC$32,(MATCH($H$10,'Carbon Prices'!$A$30:$A$32,0)))),IF($H$13="CPI",INDEX('Carbon Prices'!BC$15:BC$17,(MATCH($H$10,'Carbon Prices'!$A$15:$A$17,0))),INDEX('Carbon Prices'!BC$20:BC$22,(MATCH($H$10,'Carbon Prices'!$A$20:$A$22,0)))))</f>
        <v>1281567.3552566662</v>
      </c>
      <c r="BE30" s="37">
        <f>SUMIF('Emissions Forecast'!$C$62:$C$65,"=Yes",'Emissions Forecast'!BF62:BF65)*IF($B$7="Real",IF($H$13="CPI",INDEX('Carbon Prices'!BD$25:BD$27,(MATCH($H$10,'Carbon Prices'!$A$25:$A$27,0))),INDEX('Carbon Prices'!BD$30:BD$32,(MATCH($H$10,'Carbon Prices'!$A$30:$A$32,0)))),IF($H$13="CPI",INDEX('Carbon Prices'!BD$15:BD$17,(MATCH($H$10,'Carbon Prices'!$A$15:$A$17,0))),INDEX('Carbon Prices'!BD$20:BD$22,(MATCH($H$10,'Carbon Prices'!$A$20:$A$22,0)))))</f>
        <v>1275285.1623387414</v>
      </c>
      <c r="BF30" s="37">
        <f>SUMIF('Emissions Forecast'!$C$62:$C$65,"=Yes",'Emissions Forecast'!BG62:BG65)*IF($B$7="Real",IF($H$13="CPI",INDEX('Carbon Prices'!BE$25:BE$27,(MATCH($H$10,'Carbon Prices'!$A$25:$A$27,0))),INDEX('Carbon Prices'!BE$30:BE$32,(MATCH($H$10,'Carbon Prices'!$A$30:$A$32,0)))),IF($H$13="CPI",INDEX('Carbon Prices'!BE$15:BE$17,(MATCH($H$10,'Carbon Prices'!$A$15:$A$17,0))),INDEX('Carbon Prices'!BE$20:BE$22,(MATCH($H$10,'Carbon Prices'!$A$20:$A$22,0)))))</f>
        <v>1269033.7644841392</v>
      </c>
      <c r="BG30" s="37">
        <f>SUMIF('Emissions Forecast'!$C$62:$C$65,"=Yes",'Emissions Forecast'!BH62:BH65)*IF($B$7="Real",IF($H$13="CPI",INDEX('Carbon Prices'!BF$25:BF$27,(MATCH($H$10,'Carbon Prices'!$A$25:$A$27,0))),INDEX('Carbon Prices'!BF$30:BF$32,(MATCH($H$10,'Carbon Prices'!$A$30:$A$32,0)))),IF($H$13="CPI",INDEX('Carbon Prices'!BF$15:BF$17,(MATCH($H$10,'Carbon Prices'!$A$15:$A$17,0))),INDEX('Carbon Prices'!BF$20:BF$22,(MATCH($H$10,'Carbon Prices'!$A$20:$A$22,0)))))</f>
        <v>1262813.010736668</v>
      </c>
      <c r="BH30" s="37">
        <f>SUMIF('Emissions Forecast'!$C$62:$C$65,"=Yes",'Emissions Forecast'!BI62:BI65)*IF($B$7="Real",IF($H$13="CPI",INDEX('Carbon Prices'!BG$25:BG$27,(MATCH($H$10,'Carbon Prices'!$A$25:$A$27,0))),INDEX('Carbon Prices'!BG$30:BG$32,(MATCH($H$10,'Carbon Prices'!$A$30:$A$32,0)))),IF($H$13="CPI",INDEX('Carbon Prices'!BG$15:BG$17,(MATCH($H$10,'Carbon Prices'!$A$15:$A$17,0))),INDEX('Carbon Prices'!BG$20:BG$22,(MATCH($H$10,'Carbon Prices'!$A$20:$A$22,0)))))</f>
        <v>1256622.7508801154</v>
      </c>
      <c r="BI30" s="37">
        <f>SUMIF('Emissions Forecast'!$C$62:$C$65,"=Yes",'Emissions Forecast'!BJ62:BJ65)*IF($B$7="Real",IF($H$13="CPI",INDEX('Carbon Prices'!BH$25:BH$27,(MATCH($H$10,'Carbon Prices'!$A$25:$A$27,0))),INDEX('Carbon Prices'!BH$30:BH$32,(MATCH($H$10,'Carbon Prices'!$A$30:$A$32,0)))),IF($H$13="CPI",INDEX('Carbon Prices'!BH$15:BH$17,(MATCH($H$10,'Carbon Prices'!$A$15:$A$17,0))),INDEX('Carbon Prices'!BH$20:BH$22,(MATCH($H$10,'Carbon Prices'!$A$20:$A$22,0)))))</f>
        <v>1250462.8354346242</v>
      </c>
      <c r="BJ30" s="37">
        <f>SUMIF('Emissions Forecast'!$C$62:$C$65,"=Yes",'Emissions Forecast'!BK62:BK65)*IF($B$7="Real",IF($H$13="CPI",INDEX('Carbon Prices'!BI$25:BI$27,(MATCH($H$10,'Carbon Prices'!$A$25:$A$27,0))),INDEX('Carbon Prices'!BI$30:BI$32,(MATCH($H$10,'Carbon Prices'!$A$30:$A$32,0)))),IF($H$13="CPI",INDEX('Carbon Prices'!BI$15:BI$17,(MATCH($H$10,'Carbon Prices'!$A$15:$A$17,0))),INDEX('Carbon Prices'!BI$20:BI$22,(MATCH($H$10,'Carbon Prices'!$A$20:$A$22,0)))))</f>
        <v>1244333.115653082</v>
      </c>
      <c r="BK30" s="37">
        <f>SUMIF('Emissions Forecast'!$C$62:$C$65,"=Yes",'Emissions Forecast'!BL62:BL65)*IF($B$7="Real",IF($H$13="CPI",INDEX('Carbon Prices'!BJ$25:BJ$27,(MATCH($H$10,'Carbon Prices'!$A$25:$A$27,0))),INDEX('Carbon Prices'!BJ$30:BJ$32,(MATCH($H$10,'Carbon Prices'!$A$30:$A$32,0)))),IF($H$13="CPI",INDEX('Carbon Prices'!BJ$15:BJ$17,(MATCH($H$10,'Carbon Prices'!$A$15:$A$17,0))),INDEX('Carbon Prices'!BJ$20:BJ$22,(MATCH($H$10,'Carbon Prices'!$A$20:$A$22,0)))))</f>
        <v>1238233.4435175275</v>
      </c>
      <c r="BL30" s="37">
        <f>SUMIF('Emissions Forecast'!$C$62:$C$65,"=Yes",'Emissions Forecast'!BM62:BM65)*IF($B$7="Real",IF($H$13="CPI",INDEX('Carbon Prices'!BK$25:BK$27,(MATCH($H$10,'Carbon Prices'!$A$25:$A$27,0))),INDEX('Carbon Prices'!BK$30:BK$32,(MATCH($H$10,'Carbon Prices'!$A$30:$A$32,0)))),IF($H$13="CPI",INDEX('Carbon Prices'!BK$15:BK$17,(MATCH($H$10,'Carbon Prices'!$A$15:$A$17,0))),INDEX('Carbon Prices'!BK$20:BK$22,(MATCH($H$10,'Carbon Prices'!$A$20:$A$22,0)))))</f>
        <v>1232163.6717355787</v>
      </c>
      <c r="BM30" s="37">
        <f>SUMIF('Emissions Forecast'!$C$62:$C$65,"=Yes",'Emissions Forecast'!BN62:BN65)*IF($B$7="Real",IF($H$13="CPI",INDEX('Carbon Prices'!BL$25:BL$27,(MATCH($H$10,'Carbon Prices'!$A$25:$A$27,0))),INDEX('Carbon Prices'!BL$30:BL$32,(MATCH($H$10,'Carbon Prices'!$A$30:$A$32,0)))),IF($H$13="CPI",INDEX('Carbon Prices'!BL$15:BL$17,(MATCH($H$10,'Carbon Prices'!$A$15:$A$17,0))),INDEX('Carbon Prices'!BL$20:BL$22,(MATCH($H$10,'Carbon Prices'!$A$20:$A$22,0)))))</f>
        <v>1226123.6537368747</v>
      </c>
      <c r="BN30" s="37">
        <f>SUMIF('Emissions Forecast'!$C$62:$C$65,"=Yes",'Emissions Forecast'!BO62:BO65)*IF($B$7="Real",IF($H$13="CPI",INDEX('Carbon Prices'!BM$25:BM$27,(MATCH($H$10,'Carbon Prices'!$A$25:$A$27,0))),INDEX('Carbon Prices'!BM$30:BM$32,(MATCH($H$10,'Carbon Prices'!$A$30:$A$32,0)))),IF($H$13="CPI",INDEX('Carbon Prices'!BM$15:BM$17,(MATCH($H$10,'Carbon Prices'!$A$15:$A$17,0))),INDEX('Carbon Prices'!BM$20:BM$22,(MATCH($H$10,'Carbon Prices'!$A$20:$A$22,0)))))</f>
        <v>1220113.2436695369</v>
      </c>
      <c r="BO30" s="37">
        <f>SUMIF('Emissions Forecast'!$C$62:$C$65,"=Yes",'Emissions Forecast'!BP62:BP65)*IF($B$7="Real",IF($H$13="CPI",INDEX('Carbon Prices'!BN$25:BN$27,(MATCH($H$10,'Carbon Prices'!$A$25:$A$27,0))),INDEX('Carbon Prices'!BN$30:BN$32,(MATCH($H$10,'Carbon Prices'!$A$30:$A$32,0)))),IF($H$13="CPI",INDEX('Carbon Prices'!BN$15:BN$17,(MATCH($H$10,'Carbon Prices'!$A$15:$A$17,0))),INDEX('Carbon Prices'!BN$20:BN$22,(MATCH($H$10,'Carbon Prices'!$A$20:$A$22,0)))))</f>
        <v>1214132.2963966469</v>
      </c>
      <c r="BP30" s="37">
        <f>SUMIF('Emissions Forecast'!$C$62:$C$65,"=Yes",'Emissions Forecast'!BQ62:BQ65)*IF($B$7="Real",IF($H$13="CPI",INDEX('Carbon Prices'!BO$25:BO$27,(MATCH($H$10,'Carbon Prices'!$A$25:$A$27,0))),INDEX('Carbon Prices'!BO$30:BO$32,(MATCH($H$10,'Carbon Prices'!$A$30:$A$32,0)))),IF($H$13="CPI",INDEX('Carbon Prices'!BO$15:BO$17,(MATCH($H$10,'Carbon Prices'!$A$15:$A$17,0))),INDEX('Carbon Prices'!BO$20:BO$22,(MATCH($H$10,'Carbon Prices'!$A$20:$A$22,0)))))</f>
        <v>1208180.6674927417</v>
      </c>
      <c r="BQ30" s="37">
        <f>SUMIF('Emissions Forecast'!$C$62:$C$65,"=Yes",'Emissions Forecast'!BR62:BR65)*IF($B$7="Real",IF($H$13="CPI",INDEX('Carbon Prices'!BP$25:BP$27,(MATCH($H$10,'Carbon Prices'!$A$25:$A$27,0))),INDEX('Carbon Prices'!BP$30:BP$32,(MATCH($H$10,'Carbon Prices'!$A$30:$A$32,0)))),IF($H$13="CPI",INDEX('Carbon Prices'!BP$15:BP$17,(MATCH($H$10,'Carbon Prices'!$A$15:$A$17,0))),INDEX('Carbon Prices'!BP$20:BP$22,(MATCH($H$10,'Carbon Prices'!$A$20:$A$22,0)))))</f>
        <v>1202258.2132403261</v>
      </c>
      <c r="BR30" s="37">
        <f>SUMIF('Emissions Forecast'!$C$62:$C$65,"=Yes",'Emissions Forecast'!BS62:BS65)*IF($B$7="Real",IF($H$13="CPI",INDEX('Carbon Prices'!BQ$25:BQ$27,(MATCH($H$10,'Carbon Prices'!$A$25:$A$27,0))),INDEX('Carbon Prices'!BQ$30:BQ$32,(MATCH($H$10,'Carbon Prices'!$A$30:$A$32,0)))),IF($H$13="CPI",INDEX('Carbon Prices'!BQ$15:BQ$17,(MATCH($H$10,'Carbon Prices'!$A$15:$A$17,0))),INDEX('Carbon Prices'!BQ$20:BQ$22,(MATCH($H$10,'Carbon Prices'!$A$20:$A$22,0)))))</f>
        <v>1196364.7906264027</v>
      </c>
      <c r="BS30" s="37">
        <f>SUMIF('Emissions Forecast'!$C$62:$C$65,"=Yes",'Emissions Forecast'!BT62:BT65)*IF($B$7="Real",IF($H$13="CPI",INDEX('Carbon Prices'!BR$25:BR$27,(MATCH($H$10,'Carbon Prices'!$A$25:$A$27,0))),INDEX('Carbon Prices'!BR$30:BR$32,(MATCH($H$10,'Carbon Prices'!$A$30:$A$32,0)))),IF($H$13="CPI",INDEX('Carbon Prices'!BR$15:BR$17,(MATCH($H$10,'Carbon Prices'!$A$15:$A$17,0))),INDEX('Carbon Prices'!BR$20:BR$22,(MATCH($H$10,'Carbon Prices'!$A$20:$A$22,0)))))</f>
        <v>1190500.2573390182</v>
      </c>
      <c r="BT30" s="37">
        <f>SUMIF('Emissions Forecast'!$C$62:$C$65,"=Yes",'Emissions Forecast'!BU62:BU65)*IF($B$7="Real",IF($H$13="CPI",INDEX('Carbon Prices'!BS$25:BS$27,(MATCH($H$10,'Carbon Prices'!$A$25:$A$27,0))),INDEX('Carbon Prices'!BS$30:BS$32,(MATCH($H$10,'Carbon Prices'!$A$30:$A$32,0)))),IF($H$13="CPI",INDEX('Carbon Prices'!BS$15:BS$17,(MATCH($H$10,'Carbon Prices'!$A$15:$A$17,0))),INDEX('Carbon Prices'!BS$20:BS$22,(MATCH($H$10,'Carbon Prices'!$A$20:$A$22,0)))))</f>
        <v>1184664.4717638267</v>
      </c>
      <c r="BU30" s="37">
        <f>SUMIF('Emissions Forecast'!$C$62:$C$65,"=Yes",'Emissions Forecast'!BV62:BV65)*IF($B$7="Real",IF($H$13="CPI",INDEX('Carbon Prices'!BT$25:BT$27,(MATCH($H$10,'Carbon Prices'!$A$25:$A$27,0))),INDEX('Carbon Prices'!BT$30:BT$32,(MATCH($H$10,'Carbon Prices'!$A$30:$A$32,0)))),IF($H$13="CPI",INDEX('Carbon Prices'!BT$15:BT$17,(MATCH($H$10,'Carbon Prices'!$A$15:$A$17,0))),INDEX('Carbon Prices'!BT$20:BT$22,(MATCH($H$10,'Carbon Prices'!$A$20:$A$22,0)))))</f>
        <v>1178857.2929806707</v>
      </c>
      <c r="BV30" s="37">
        <f>SUMIF('Emissions Forecast'!$C$62:$C$65,"=Yes",'Emissions Forecast'!BW62:BW65)*IF($B$7="Real",IF($H$13="CPI",INDEX('Carbon Prices'!BU$25:BU$27,(MATCH($H$10,'Carbon Prices'!$A$25:$A$27,0))),INDEX('Carbon Prices'!BU$30:BU$32,(MATCH($H$10,'Carbon Prices'!$A$30:$A$32,0)))),IF($H$13="CPI",INDEX('Carbon Prices'!BU$15:BU$17,(MATCH($H$10,'Carbon Prices'!$A$15:$A$17,0))),INDEX('Carbon Prices'!BU$20:BU$22,(MATCH($H$10,'Carbon Prices'!$A$20:$A$22,0)))))</f>
        <v>1173078.5807601772</v>
      </c>
      <c r="BW30" s="37">
        <f>SUMIF('Emissions Forecast'!$C$62:$C$65,"=Yes",'Emissions Forecast'!BX62:BX65)*IF($B$7="Real",IF($H$13="CPI",INDEX('Carbon Prices'!BV$25:BV$27,(MATCH($H$10,'Carbon Prices'!$A$25:$A$27,0))),INDEX('Carbon Prices'!BV$30:BV$32,(MATCH($H$10,'Carbon Prices'!$A$30:$A$32,0)))),IF($H$13="CPI",INDEX('Carbon Prices'!BV$15:BV$17,(MATCH($H$10,'Carbon Prices'!$A$15:$A$17,0))),INDEX('Carbon Prices'!BV$20:BV$22,(MATCH($H$10,'Carbon Prices'!$A$20:$A$22,0)))))</f>
        <v>1167328.1955603724</v>
      </c>
      <c r="BX30" s="37">
        <f>SUMIF('Emissions Forecast'!$C$62:$C$65,"=Yes",'Emissions Forecast'!BY62:BY65)*IF($B$7="Real",IF($H$13="CPI",INDEX('Carbon Prices'!BW$25:BW$27,(MATCH($H$10,'Carbon Prices'!$A$25:$A$27,0))),INDEX('Carbon Prices'!BW$30:BW$32,(MATCH($H$10,'Carbon Prices'!$A$30:$A$32,0)))),IF($H$13="CPI",INDEX('Carbon Prices'!BW$15:BW$17,(MATCH($H$10,'Carbon Prices'!$A$15:$A$17,0))),INDEX('Carbon Prices'!BW$20:BW$22,(MATCH($H$10,'Carbon Prices'!$A$20:$A$22,0)))))</f>
        <v>1161605.9985233115</v>
      </c>
      <c r="BY30" s="37">
        <f>SUMIF('Emissions Forecast'!$C$62:$C$65,"=Yes",'Emissions Forecast'!BZ62:BZ65)*IF($B$7="Real",IF($H$13="CPI",INDEX('Carbon Prices'!BX$25:BX$27,(MATCH($H$10,'Carbon Prices'!$A$25:$A$27,0))),INDEX('Carbon Prices'!BX$30:BX$32,(MATCH($H$10,'Carbon Prices'!$A$30:$A$32,0)))),IF($H$13="CPI",INDEX('Carbon Prices'!BX$15:BX$17,(MATCH($H$10,'Carbon Prices'!$A$15:$A$17,0))),INDEX('Carbon Prices'!BX$20:BX$22,(MATCH($H$10,'Carbon Prices'!$A$20:$A$22,0)))))</f>
        <v>1155911.8514717265</v>
      </c>
      <c r="BZ30" s="37">
        <f>SUMIF('Emissions Forecast'!$C$62:$C$65,"=Yes",'Emissions Forecast'!CA62:CA65)*IF($B$7="Real",IF($H$13="CPI",INDEX('Carbon Prices'!BY$25:BY$27,(MATCH($H$10,'Carbon Prices'!$A$25:$A$27,0))),INDEX('Carbon Prices'!BY$30:BY$32,(MATCH($H$10,'Carbon Prices'!$A$30:$A$32,0)))),IF($H$13="CPI",INDEX('Carbon Prices'!BY$15:BY$17,(MATCH($H$10,'Carbon Prices'!$A$15:$A$17,0))),INDEX('Carbon Prices'!BY$20:BY$22,(MATCH($H$10,'Carbon Prices'!$A$20:$A$22,0)))))</f>
        <v>1150245.6169056885</v>
      </c>
      <c r="CA30" s="37">
        <f>SUMIF('Emissions Forecast'!$C$62:$C$65,"=Yes",'Emissions Forecast'!CB62:CB65)*IF($B$7="Real",IF($H$13="CPI",INDEX('Carbon Prices'!BZ$25:BZ$27,(MATCH($H$10,'Carbon Prices'!$A$25:$A$27,0))),INDEX('Carbon Prices'!BZ$30:BZ$32,(MATCH($H$10,'Carbon Prices'!$A$30:$A$32,0)))),IF($H$13="CPI",INDEX('Carbon Prices'!BZ$15:BZ$17,(MATCH($H$10,'Carbon Prices'!$A$15:$A$17,0))),INDEX('Carbon Prices'!BZ$20:BZ$22,(MATCH($H$10,'Carbon Prices'!$A$20:$A$22,0)))))</f>
        <v>1144607.1579992881</v>
      </c>
      <c r="CB30" s="37">
        <f>SUMIF('Emissions Forecast'!$C$62:$C$65,"=Yes",'Emissions Forecast'!CC62:CC65)*IF($B$7="Real",IF($H$13="CPI",INDEX('Carbon Prices'!CA$25:CA$27,(MATCH($H$10,'Carbon Prices'!$A$25:$A$27,0))),INDEX('Carbon Prices'!CA$30:CA$32,(MATCH($H$10,'Carbon Prices'!$A$30:$A$32,0)))),IF($H$13="CPI",INDEX('Carbon Prices'!CA$15:CA$17,(MATCH($H$10,'Carbon Prices'!$A$15:$A$17,0))),INDEX('Carbon Prices'!CA$20:CA$22,(MATCH($H$10,'Carbon Prices'!$A$20:$A$22,0)))))</f>
        <v>1138996.3385973307</v>
      </c>
      <c r="CC30" s="37">
        <f>SUMIF('Emissions Forecast'!$C$62:$C$65,"=Yes",'Emissions Forecast'!CD62:CD65)*IF($B$7="Real",IF($H$13="CPI",INDEX('Carbon Prices'!CB$25:CB$27,(MATCH($H$10,'Carbon Prices'!$A$25:$A$27,0))),INDEX('Carbon Prices'!CB$30:CB$32,(MATCH($H$10,'Carbon Prices'!$A$30:$A$32,0)))),IF($H$13="CPI",INDEX('Carbon Prices'!CB$15:CB$17,(MATCH($H$10,'Carbon Prices'!$A$15:$A$17,0))),INDEX('Carbon Prices'!CB$20:CB$22,(MATCH($H$10,'Carbon Prices'!$A$20:$A$22,0)))))</f>
        <v>1133413.0232120494</v>
      </c>
      <c r="CD30" s="37">
        <f>SUMIF('Emissions Forecast'!$C$62:$C$65,"=Yes",'Emissions Forecast'!CE62:CE65)*IF($B$7="Real",IF($H$13="CPI",INDEX('Carbon Prices'!CC$25:CC$27,(MATCH($H$10,'Carbon Prices'!$A$25:$A$27,0))),INDEX('Carbon Prices'!CC$30:CC$32,(MATCH($H$10,'Carbon Prices'!$A$30:$A$32,0)))),IF($H$13="CPI",INDEX('Carbon Prices'!CC$15:CC$17,(MATCH($H$10,'Carbon Prices'!$A$15:$A$17,0))),INDEX('Carbon Prices'!CC$20:CC$22,(MATCH($H$10,'Carbon Prices'!$A$20:$A$22,0)))))</f>
        <v>1127857.0770198333</v>
      </c>
      <c r="CE30" s="37">
        <f>SUMIF('Emissions Forecast'!$C$62:$C$65,"=Yes",'Emissions Forecast'!CF62:CF65)*IF($B$7="Real",IF($H$13="CPI",INDEX('Carbon Prices'!CD$25:CD$27,(MATCH($H$10,'Carbon Prices'!$A$25:$A$27,0))),INDEX('Carbon Prices'!CD$30:CD$32,(MATCH($H$10,'Carbon Prices'!$A$30:$A$32,0)))),IF($H$13="CPI",INDEX('Carbon Prices'!CD$15:CD$17,(MATCH($H$10,'Carbon Prices'!$A$15:$A$17,0))),INDEX('Carbon Prices'!CD$20:CD$22,(MATCH($H$10,'Carbon Prices'!$A$20:$A$22,0)))))</f>
        <v>1122328.3658579711</v>
      </c>
    </row>
    <row r="31" spans="1:83" s="44" customFormat="1" ht="15.75" customHeight="1" x14ac:dyDescent="0.35">
      <c r="A31" s="42" t="s">
        <v>46</v>
      </c>
      <c r="B31" s="43">
        <f>SUM(B28:B30)</f>
        <v>65308753.306363821</v>
      </c>
      <c r="C31" s="43">
        <f t="shared" ref="C31:AG31" si="159">SUM(C28:C30)</f>
        <v>0</v>
      </c>
      <c r="D31" s="43">
        <f t="shared" si="159"/>
        <v>0</v>
      </c>
      <c r="E31" s="43">
        <f t="shared" si="159"/>
        <v>5240291.9811366433</v>
      </c>
      <c r="F31" s="43">
        <f t="shared" si="159"/>
        <v>5120012.3264827626</v>
      </c>
      <c r="G31" s="43">
        <f t="shared" si="159"/>
        <v>5069475.9877300793</v>
      </c>
      <c r="H31" s="43">
        <f t="shared" si="159"/>
        <v>6893352.4063987974</v>
      </c>
      <c r="I31" s="43">
        <f t="shared" si="159"/>
        <v>6194366.5979938786</v>
      </c>
      <c r="J31" s="43">
        <f t="shared" si="159"/>
        <v>6164922.1934876693</v>
      </c>
      <c r="K31" s="43">
        <f t="shared" si="159"/>
        <v>3648625.0937062907</v>
      </c>
      <c r="L31" s="43">
        <f t="shared" si="159"/>
        <v>3629687.5932199256</v>
      </c>
      <c r="M31" s="43">
        <f t="shared" si="159"/>
        <v>3610089.961997652</v>
      </c>
      <c r="N31" s="43">
        <f t="shared" si="159"/>
        <v>3602505.7393884137</v>
      </c>
      <c r="O31" s="43">
        <f t="shared" si="159"/>
        <v>3581438.4543627501</v>
      </c>
      <c r="P31" s="43">
        <f t="shared" si="159"/>
        <v>3559812.2909569372</v>
      </c>
      <c r="Q31" s="43">
        <f t="shared" si="159"/>
        <v>3549568.5695816339</v>
      </c>
      <c r="R31" s="43">
        <f t="shared" si="159"/>
        <v>3526680.1816477608</v>
      </c>
      <c r="S31" s="43">
        <f t="shared" si="159"/>
        <v>3514773.4572323812</v>
      </c>
      <c r="T31" s="43">
        <f t="shared" si="159"/>
        <v>3501977.769229427</v>
      </c>
      <c r="U31" s="43">
        <f t="shared" si="159"/>
        <v>3477328.353055866</v>
      </c>
      <c r="V31" s="43">
        <f t="shared" si="159"/>
        <v>3463087.6189219817</v>
      </c>
      <c r="W31" s="43">
        <f t="shared" si="159"/>
        <v>4202333.3931737207</v>
      </c>
      <c r="X31" s="43">
        <f t="shared" si="159"/>
        <v>3217787.6013021814</v>
      </c>
      <c r="Y31" s="43">
        <f t="shared" si="159"/>
        <v>3202347.7105548633</v>
      </c>
      <c r="Z31" s="43">
        <f t="shared" si="159"/>
        <v>1486928.8797647171</v>
      </c>
      <c r="AA31" s="43">
        <f t="shared" si="159"/>
        <v>1479148.3882427467</v>
      </c>
      <c r="AB31" s="43">
        <f t="shared" si="159"/>
        <v>1471101.3381877027</v>
      </c>
      <c r="AC31" s="43">
        <f t="shared" si="159"/>
        <v>1462801.1742216139</v>
      </c>
      <c r="AD31" s="43">
        <f t="shared" si="159"/>
        <v>1458289.3398001327</v>
      </c>
      <c r="AE31" s="43">
        <f t="shared" si="159"/>
        <v>1449442.6056403657</v>
      </c>
      <c r="AF31" s="43">
        <f t="shared" si="159"/>
        <v>1444254.1323498862</v>
      </c>
      <c r="AG31" s="43">
        <f t="shared" si="159"/>
        <v>1434915.7914846686</v>
      </c>
      <c r="AH31" s="43">
        <f t="shared" ref="AH31:BP31" si="160">SUM(AH28:AH30)</f>
        <v>1427881.890546018</v>
      </c>
      <c r="AI31" s="43">
        <f t="shared" si="160"/>
        <v>1420882.4695139297</v>
      </c>
      <c r="AJ31" s="43">
        <f t="shared" si="160"/>
        <v>1413917.3593692535</v>
      </c>
      <c r="AK31" s="43">
        <f t="shared" si="160"/>
        <v>1406986.3919213645</v>
      </c>
      <c r="AL31" s="43">
        <f t="shared" si="160"/>
        <v>1400089.399804103</v>
      </c>
      <c r="AM31" s="43">
        <f t="shared" si="160"/>
        <v>1393226.2164717298</v>
      </c>
      <c r="AN31" s="43">
        <f t="shared" si="160"/>
        <v>1386396.6761949074</v>
      </c>
      <c r="AO31" s="43">
        <f t="shared" si="160"/>
        <v>1379600.6140566966</v>
      </c>
      <c r="AP31" s="43">
        <f t="shared" si="160"/>
        <v>1372837.8659485753</v>
      </c>
      <c r="AQ31" s="43">
        <f t="shared" si="160"/>
        <v>1366108.2685664746</v>
      </c>
      <c r="AR31" s="43">
        <f t="shared" si="160"/>
        <v>1359411.659406835</v>
      </c>
      <c r="AS31" s="43">
        <f t="shared" si="160"/>
        <v>1352747.8767626835</v>
      </c>
      <c r="AT31" s="43">
        <f t="shared" si="160"/>
        <v>1346116.7597197287</v>
      </c>
      <c r="AU31" s="43">
        <f t="shared" si="160"/>
        <v>1339518.1481524752</v>
      </c>
      <c r="AV31" s="43">
        <f t="shared" si="160"/>
        <v>1332951.8827203554</v>
      </c>
      <c r="AW31" s="43">
        <f t="shared" si="160"/>
        <v>1326417.8048638827</v>
      </c>
      <c r="AX31" s="43">
        <f t="shared" si="160"/>
        <v>1319915.7568008243</v>
      </c>
      <c r="AY31" s="43">
        <f t="shared" si="160"/>
        <v>1313445.5815223888</v>
      </c>
      <c r="AZ31" s="43">
        <f t="shared" si="160"/>
        <v>1307007.1227894358</v>
      </c>
      <c r="BA31" s="43">
        <f t="shared" si="160"/>
        <v>1300600.2251287031</v>
      </c>
      <c r="BB31" s="43">
        <f t="shared" si="160"/>
        <v>1294224.7338290524</v>
      </c>
      <c r="BC31" s="43">
        <f t="shared" si="160"/>
        <v>1287880.4949377335</v>
      </c>
      <c r="BD31" s="43">
        <f t="shared" si="160"/>
        <v>1281567.3552566662</v>
      </c>
      <c r="BE31" s="43">
        <f t="shared" si="160"/>
        <v>1275285.1623387414</v>
      </c>
      <c r="BF31" s="43">
        <f t="shared" si="160"/>
        <v>1269033.7644841392</v>
      </c>
      <c r="BG31" s="43">
        <f t="shared" si="160"/>
        <v>1262813.010736668</v>
      </c>
      <c r="BH31" s="43">
        <f t="shared" si="160"/>
        <v>1256622.7508801154</v>
      </c>
      <c r="BI31" s="43">
        <f t="shared" si="160"/>
        <v>1250462.8354346242</v>
      </c>
      <c r="BJ31" s="43">
        <f t="shared" si="160"/>
        <v>1244333.115653082</v>
      </c>
      <c r="BK31" s="43">
        <f t="shared" si="160"/>
        <v>1238233.4435175275</v>
      </c>
      <c r="BL31" s="43">
        <f t="shared" si="160"/>
        <v>1232163.6717355787</v>
      </c>
      <c r="BM31" s="43">
        <f t="shared" si="160"/>
        <v>1226123.6537368747</v>
      </c>
      <c r="BN31" s="43">
        <f t="shared" si="160"/>
        <v>1220113.2436695369</v>
      </c>
      <c r="BO31" s="43">
        <f t="shared" si="160"/>
        <v>1214132.2963966469</v>
      </c>
      <c r="BP31" s="43">
        <f t="shared" si="160"/>
        <v>1208180.6674927417</v>
      </c>
      <c r="BQ31" s="43">
        <f t="shared" ref="BQ31:CE31" si="161">SUM(BQ28:BQ30)</f>
        <v>1202258.2132403261</v>
      </c>
      <c r="BR31" s="43">
        <f t="shared" si="161"/>
        <v>1196364.7906264027</v>
      </c>
      <c r="BS31" s="43">
        <f t="shared" si="161"/>
        <v>1190500.2573390182</v>
      </c>
      <c r="BT31" s="43">
        <f t="shared" si="161"/>
        <v>1184664.4717638267</v>
      </c>
      <c r="BU31" s="43">
        <f t="shared" si="161"/>
        <v>1178857.2929806707</v>
      </c>
      <c r="BV31" s="43">
        <f t="shared" si="161"/>
        <v>1173078.5807601772</v>
      </c>
      <c r="BW31" s="43">
        <f t="shared" si="161"/>
        <v>1167328.1955603724</v>
      </c>
      <c r="BX31" s="43">
        <f t="shared" si="161"/>
        <v>1161605.9985233115</v>
      </c>
      <c r="BY31" s="43">
        <f t="shared" si="161"/>
        <v>1155911.8514717265</v>
      </c>
      <c r="BZ31" s="43">
        <f t="shared" si="161"/>
        <v>1150245.6169056885</v>
      </c>
      <c r="CA31" s="43">
        <f t="shared" si="161"/>
        <v>1144607.1579992881</v>
      </c>
      <c r="CB31" s="43">
        <f t="shared" si="161"/>
        <v>1138996.3385973307</v>
      </c>
      <c r="CC31" s="43">
        <f t="shared" si="161"/>
        <v>1133413.0232120494</v>
      </c>
      <c r="CD31" s="43">
        <f t="shared" si="161"/>
        <v>1127857.0770198333</v>
      </c>
      <c r="CE31" s="43">
        <f t="shared" si="161"/>
        <v>1122328.3658579711</v>
      </c>
    </row>
    <row r="32" spans="1:83" s="44" customFormat="1" ht="15.75" customHeight="1" x14ac:dyDescent="0.35">
      <c r="A32" s="71"/>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row>
    <row r="33" spans="1:83" s="44" customFormat="1" ht="14.5" x14ac:dyDescent="0.35">
      <c r="A33" s="33" t="s">
        <v>67</v>
      </c>
      <c r="B33" s="33" t="s">
        <v>108</v>
      </c>
      <c r="C33" s="34">
        <v>2020</v>
      </c>
      <c r="D33" s="34">
        <f t="shared" ref="D33:AG33" si="162">C33+1</f>
        <v>2021</v>
      </c>
      <c r="E33" s="34">
        <f t="shared" si="162"/>
        <v>2022</v>
      </c>
      <c r="F33" s="34">
        <f t="shared" si="162"/>
        <v>2023</v>
      </c>
      <c r="G33" s="34">
        <f t="shared" si="162"/>
        <v>2024</v>
      </c>
      <c r="H33" s="34">
        <f t="shared" si="162"/>
        <v>2025</v>
      </c>
      <c r="I33" s="34">
        <f t="shared" si="162"/>
        <v>2026</v>
      </c>
      <c r="J33" s="34">
        <f t="shared" si="162"/>
        <v>2027</v>
      </c>
      <c r="K33" s="34">
        <f t="shared" si="162"/>
        <v>2028</v>
      </c>
      <c r="L33" s="34">
        <f t="shared" si="162"/>
        <v>2029</v>
      </c>
      <c r="M33" s="34">
        <f t="shared" si="162"/>
        <v>2030</v>
      </c>
      <c r="N33" s="34">
        <f t="shared" si="162"/>
        <v>2031</v>
      </c>
      <c r="O33" s="34">
        <f t="shared" si="162"/>
        <v>2032</v>
      </c>
      <c r="P33" s="34">
        <f t="shared" si="162"/>
        <v>2033</v>
      </c>
      <c r="Q33" s="34">
        <f t="shared" si="162"/>
        <v>2034</v>
      </c>
      <c r="R33" s="34">
        <f t="shared" si="162"/>
        <v>2035</v>
      </c>
      <c r="S33" s="34">
        <f t="shared" si="162"/>
        <v>2036</v>
      </c>
      <c r="T33" s="34">
        <f t="shared" si="162"/>
        <v>2037</v>
      </c>
      <c r="U33" s="34">
        <f t="shared" si="162"/>
        <v>2038</v>
      </c>
      <c r="V33" s="34">
        <f t="shared" si="162"/>
        <v>2039</v>
      </c>
      <c r="W33" s="34">
        <f t="shared" si="162"/>
        <v>2040</v>
      </c>
      <c r="X33" s="34">
        <f t="shared" si="162"/>
        <v>2041</v>
      </c>
      <c r="Y33" s="34">
        <f t="shared" si="162"/>
        <v>2042</v>
      </c>
      <c r="Z33" s="34">
        <f t="shared" si="162"/>
        <v>2043</v>
      </c>
      <c r="AA33" s="34">
        <f t="shared" si="162"/>
        <v>2044</v>
      </c>
      <c r="AB33" s="34">
        <f t="shared" si="162"/>
        <v>2045</v>
      </c>
      <c r="AC33" s="34">
        <f t="shared" si="162"/>
        <v>2046</v>
      </c>
      <c r="AD33" s="34">
        <f t="shared" si="162"/>
        <v>2047</v>
      </c>
      <c r="AE33" s="34">
        <f t="shared" si="162"/>
        <v>2048</v>
      </c>
      <c r="AF33" s="34">
        <f t="shared" si="162"/>
        <v>2049</v>
      </c>
      <c r="AG33" s="34">
        <f t="shared" si="162"/>
        <v>2050</v>
      </c>
      <c r="AH33" s="34">
        <f t="shared" ref="AH33" si="163">AG33+1</f>
        <v>2051</v>
      </c>
      <c r="AI33" s="34">
        <f t="shared" ref="AI33" si="164">AH33+1</f>
        <v>2052</v>
      </c>
      <c r="AJ33" s="34">
        <f t="shared" ref="AJ33" si="165">AI33+1</f>
        <v>2053</v>
      </c>
      <c r="AK33" s="34">
        <f t="shared" ref="AK33" si="166">AJ33+1</f>
        <v>2054</v>
      </c>
      <c r="AL33" s="34">
        <f t="shared" ref="AL33" si="167">AK33+1</f>
        <v>2055</v>
      </c>
      <c r="AM33" s="34">
        <f t="shared" ref="AM33" si="168">AL33+1</f>
        <v>2056</v>
      </c>
      <c r="AN33" s="34">
        <f t="shared" ref="AN33" si="169">AM33+1</f>
        <v>2057</v>
      </c>
      <c r="AO33" s="34">
        <f t="shared" ref="AO33" si="170">AN33+1</f>
        <v>2058</v>
      </c>
      <c r="AP33" s="34">
        <f t="shared" ref="AP33" si="171">AO33+1</f>
        <v>2059</v>
      </c>
      <c r="AQ33" s="34">
        <f t="shared" ref="AQ33" si="172">AP33+1</f>
        <v>2060</v>
      </c>
      <c r="AR33" s="34">
        <f t="shared" ref="AR33" si="173">AQ33+1</f>
        <v>2061</v>
      </c>
      <c r="AS33" s="34">
        <f t="shared" ref="AS33" si="174">AR33+1</f>
        <v>2062</v>
      </c>
      <c r="AT33" s="34">
        <f t="shared" ref="AT33" si="175">AS33+1</f>
        <v>2063</v>
      </c>
      <c r="AU33" s="34">
        <f t="shared" ref="AU33" si="176">AT33+1</f>
        <v>2064</v>
      </c>
      <c r="AV33" s="34">
        <f t="shared" ref="AV33" si="177">AU33+1</f>
        <v>2065</v>
      </c>
      <c r="AW33" s="34">
        <f t="shared" ref="AW33" si="178">AV33+1</f>
        <v>2066</v>
      </c>
      <c r="AX33" s="34">
        <f t="shared" ref="AX33" si="179">AW33+1</f>
        <v>2067</v>
      </c>
      <c r="AY33" s="34">
        <f t="shared" ref="AY33" si="180">AX33+1</f>
        <v>2068</v>
      </c>
      <c r="AZ33" s="34">
        <f t="shared" ref="AZ33" si="181">AY33+1</f>
        <v>2069</v>
      </c>
      <c r="BA33" s="34">
        <f t="shared" ref="BA33" si="182">AZ33+1</f>
        <v>2070</v>
      </c>
      <c r="BB33" s="34">
        <f t="shared" ref="BB33" si="183">BA33+1</f>
        <v>2071</v>
      </c>
      <c r="BC33" s="34">
        <f t="shared" ref="BC33" si="184">BB33+1</f>
        <v>2072</v>
      </c>
      <c r="BD33" s="34">
        <f t="shared" ref="BD33" si="185">BC33+1</f>
        <v>2073</v>
      </c>
      <c r="BE33" s="34">
        <f t="shared" ref="BE33" si="186">BD33+1</f>
        <v>2074</v>
      </c>
      <c r="BF33" s="34">
        <f t="shared" ref="BF33" si="187">BE33+1</f>
        <v>2075</v>
      </c>
      <c r="BG33" s="34">
        <f t="shared" ref="BG33" si="188">BF33+1</f>
        <v>2076</v>
      </c>
      <c r="BH33" s="34">
        <f t="shared" ref="BH33" si="189">BG33+1</f>
        <v>2077</v>
      </c>
      <c r="BI33" s="34">
        <f t="shared" ref="BI33" si="190">BH33+1</f>
        <v>2078</v>
      </c>
      <c r="BJ33" s="34">
        <f t="shared" ref="BJ33" si="191">BI33+1</f>
        <v>2079</v>
      </c>
      <c r="BK33" s="34">
        <f t="shared" ref="BK33" si="192">BJ33+1</f>
        <v>2080</v>
      </c>
      <c r="BL33" s="34">
        <f t="shared" ref="BL33" si="193">BK33+1</f>
        <v>2081</v>
      </c>
      <c r="BM33" s="34">
        <f t="shared" ref="BM33" si="194">BL33+1</f>
        <v>2082</v>
      </c>
      <c r="BN33" s="34">
        <f t="shared" ref="BN33" si="195">BM33+1</f>
        <v>2083</v>
      </c>
      <c r="BO33" s="34">
        <f t="shared" ref="BO33" si="196">BN33+1</f>
        <v>2084</v>
      </c>
      <c r="BP33" s="34">
        <f t="shared" ref="BP33" si="197">BO33+1</f>
        <v>2085</v>
      </c>
      <c r="BQ33" s="34">
        <f t="shared" ref="BQ33" si="198">BP33+1</f>
        <v>2086</v>
      </c>
      <c r="BR33" s="34">
        <f t="shared" ref="BR33" si="199">BQ33+1</f>
        <v>2087</v>
      </c>
      <c r="BS33" s="34">
        <f t="shared" ref="BS33" si="200">BR33+1</f>
        <v>2088</v>
      </c>
      <c r="BT33" s="34">
        <f t="shared" ref="BT33" si="201">BS33+1</f>
        <v>2089</v>
      </c>
      <c r="BU33" s="34">
        <f t="shared" ref="BU33" si="202">BT33+1</f>
        <v>2090</v>
      </c>
      <c r="BV33" s="34">
        <f t="shared" ref="BV33" si="203">BU33+1</f>
        <v>2091</v>
      </c>
      <c r="BW33" s="34">
        <f t="shared" ref="BW33" si="204">BV33+1</f>
        <v>2092</v>
      </c>
      <c r="BX33" s="34">
        <f t="shared" ref="BX33" si="205">BW33+1</f>
        <v>2093</v>
      </c>
      <c r="BY33" s="34">
        <f t="shared" ref="BY33" si="206">BX33+1</f>
        <v>2094</v>
      </c>
      <c r="BZ33" s="34">
        <f t="shared" ref="BZ33" si="207">BY33+1</f>
        <v>2095</v>
      </c>
      <c r="CA33" s="34">
        <f t="shared" ref="CA33" si="208">BZ33+1</f>
        <v>2096</v>
      </c>
      <c r="CB33" s="34">
        <f t="shared" ref="CB33" si="209">CA33+1</f>
        <v>2097</v>
      </c>
      <c r="CC33" s="34">
        <f t="shared" ref="CC33" si="210">CB33+1</f>
        <v>2098</v>
      </c>
      <c r="CD33" s="34">
        <f t="shared" ref="CD33" si="211">CC33+1</f>
        <v>2099</v>
      </c>
      <c r="CE33" s="34">
        <f t="shared" ref="CE33" si="212">CD33+1</f>
        <v>2100</v>
      </c>
    </row>
    <row r="34" spans="1:83" s="44" customFormat="1" ht="15.75" customHeight="1" x14ac:dyDescent="0.35">
      <c r="A34" s="44" t="s">
        <v>22</v>
      </c>
      <c r="B34" s="37">
        <f>IF($B$7="Real",SUMPRODUCT('Discount Rates'!B$31:CD$31,C34:CE34),IF($K$13="CPI",SUMPRODUCT('Discount Rates'!B$32:CD$32,C34:CE34),SUMPRODUCT('Discount Rates'!B$33:CD$33,C34:CE34)))</f>
        <v>22735124.66641438</v>
      </c>
      <c r="C34" s="37">
        <f>SUMIF('Emissions Forecast'!$C$69:$C$74,"=Yes",'Emissions Forecast'!D69:D74)*IF($B$7="Real",IF($K$13="CPI",INDEX('Carbon Prices'!B$25:B$27,(MATCH($K$10,'Carbon Prices'!$A$25:$A$27,0))),INDEX('Carbon Prices'!B$30:B$32,(MATCH($K$10,'Carbon Prices'!$A$30:$A$32,0)))),IF($K$13="CPI",INDEX('Carbon Prices'!B$15:B$17,(MATCH($K$10,'Carbon Prices'!$A$15:$A$17,0))),INDEX('Carbon Prices'!B$20:B$22,(MATCH($K$10,'Carbon Prices'!$A$20:$A$22,0)))))</f>
        <v>0</v>
      </c>
      <c r="D34" s="37">
        <f>SUMIF('Emissions Forecast'!$C$69:$C$74,"=Yes",'Emissions Forecast'!E69:E74)*IF($B$7="Real",IF($K$13="CPI",INDEX('Carbon Prices'!C$25:C$27,(MATCH($K$10,'Carbon Prices'!$A$25:$A$27,0))),INDEX('Carbon Prices'!C$30:C$32,(MATCH($K$10,'Carbon Prices'!$A$30:$A$32,0)))),IF($K$13="CPI",INDEX('Carbon Prices'!C$15:C$17,(MATCH($K$10,'Carbon Prices'!$A$15:$A$17,0))),INDEX('Carbon Prices'!C$20:C$22,(MATCH($K$10,'Carbon Prices'!$A$20:$A$22,0)))))</f>
        <v>0</v>
      </c>
      <c r="E34" s="37">
        <f>SUMIF('Emissions Forecast'!$C$69:$C$74,"=Yes",'Emissions Forecast'!F69:F74)*IF($B$7="Real",IF($K$13="CPI",INDEX('Carbon Prices'!D$25:D$27,(MATCH($K$10,'Carbon Prices'!$A$25:$A$27,0))),INDEX('Carbon Prices'!D$30:D$32,(MATCH($K$10,'Carbon Prices'!$A$30:$A$32,0)))),IF($K$13="CPI",INDEX('Carbon Prices'!D$15:D$17,(MATCH($K$10,'Carbon Prices'!$A$15:$A$17,0))),INDEX('Carbon Prices'!D$20:D$22,(MATCH($K$10,'Carbon Prices'!$A$20:$A$22,0)))))</f>
        <v>5240291.9811366433</v>
      </c>
      <c r="F34" s="37">
        <f>SUMIF('Emissions Forecast'!$C$69:$C$74,"=Yes",'Emissions Forecast'!G69:G74)*IF($B$7="Real",IF($K$13="CPI",INDEX('Carbon Prices'!E$25:E$27,(MATCH($K$10,'Carbon Prices'!$A$25:$A$27,0))),INDEX('Carbon Prices'!E$30:E$32,(MATCH($K$10,'Carbon Prices'!$A$30:$A$32,0)))),IF($K$13="CPI",INDEX('Carbon Prices'!E$15:E$17,(MATCH($K$10,'Carbon Prices'!$A$15:$A$17,0))),INDEX('Carbon Prices'!E$20:E$22,(MATCH($K$10,'Carbon Prices'!$A$20:$A$22,0)))))</f>
        <v>5120012.3264827626</v>
      </c>
      <c r="G34" s="37">
        <f>SUMIF('Emissions Forecast'!$C$69:$C$74,"=Yes",'Emissions Forecast'!H69:H74)*IF($B$7="Real",IF($K$13="CPI",INDEX('Carbon Prices'!F$25:F$27,(MATCH($K$10,'Carbon Prices'!$A$25:$A$27,0))),INDEX('Carbon Prices'!F$30:F$32,(MATCH($K$10,'Carbon Prices'!$A$30:$A$32,0)))),IF($K$13="CPI",INDEX('Carbon Prices'!F$15:F$17,(MATCH($K$10,'Carbon Prices'!$A$15:$A$17,0))),INDEX('Carbon Prices'!F$20:F$22,(MATCH($K$10,'Carbon Prices'!$A$20:$A$22,0)))))</f>
        <v>5069475.9877300793</v>
      </c>
      <c r="H34" s="37">
        <f>SUMIF('Emissions Forecast'!$C$69:$C$74,"=Yes",'Emissions Forecast'!I69:I74)*IF($B$7="Real",IF($K$13="CPI",INDEX('Carbon Prices'!G$25:G$27,(MATCH($K$10,'Carbon Prices'!$A$25:$A$27,0))),INDEX('Carbon Prices'!G$30:G$32,(MATCH($K$10,'Carbon Prices'!$A$30:$A$32,0)))),IF($K$13="CPI",INDEX('Carbon Prices'!G$15:G$17,(MATCH($K$10,'Carbon Prices'!$A$15:$A$17,0))),INDEX('Carbon Prices'!G$20:G$22,(MATCH($K$10,'Carbon Prices'!$A$20:$A$22,0)))))</f>
        <v>5042788.0019964362</v>
      </c>
      <c r="I34" s="37">
        <f>SUMIF('Emissions Forecast'!$C$69:$C$74,"=Yes",'Emissions Forecast'!J69:J74)*IF($B$7="Real",IF($K$13="CPI",INDEX('Carbon Prices'!H$25:H$27,(MATCH($K$10,'Carbon Prices'!$A$25:$A$27,0))),INDEX('Carbon Prices'!H$30:H$32,(MATCH($K$10,'Carbon Prices'!$A$30:$A$32,0)))),IF($K$13="CPI",INDEX('Carbon Prices'!H$15:H$17,(MATCH($K$10,'Carbon Prices'!$A$15:$A$17,0))),INDEX('Carbon Prices'!H$20:H$22,(MATCH($K$10,'Carbon Prices'!$A$20:$A$22,0)))))</f>
        <v>2509984.9783692667</v>
      </c>
      <c r="J34" s="37">
        <f>SUMIF('Emissions Forecast'!$C$69:$C$74,"=Yes",'Emissions Forecast'!K69:K74)*IF($B$7="Real",IF($K$13="CPI",INDEX('Carbon Prices'!I$25:I$27,(MATCH($K$10,'Carbon Prices'!$A$25:$A$27,0))),INDEX('Carbon Prices'!I$30:I$32,(MATCH($K$10,'Carbon Prices'!$A$30:$A$32,0)))),IF($K$13="CPI",INDEX('Carbon Prices'!I$15:I$17,(MATCH($K$10,'Carbon Prices'!$A$15:$A$17,0))),INDEX('Carbon Prices'!I$20:I$22,(MATCH($K$10,'Carbon Prices'!$A$20:$A$22,0)))))</f>
        <v>2498053.9743128475</v>
      </c>
      <c r="K34" s="37">
        <f>SUMIF('Emissions Forecast'!$C$69:$C$74,"=Yes",'Emissions Forecast'!L69:L74)*IF($B$7="Real",IF($K$13="CPI",INDEX('Carbon Prices'!J$25:J$27,(MATCH($K$10,'Carbon Prices'!$A$25:$A$27,0))),INDEX('Carbon Prices'!J$30:J$32,(MATCH($K$10,'Carbon Prices'!$A$30:$A$32,0)))),IF($K$13="CPI",INDEX('Carbon Prices'!J$15:J$17,(MATCH($K$10,'Carbon Prices'!$A$15:$A$17,0))),INDEX('Carbon Prices'!J$20:J$22,(MATCH($K$10,'Carbon Prices'!$A$20:$A$22,0)))))</f>
        <v>0</v>
      </c>
      <c r="L34" s="37">
        <f>SUMIF('Emissions Forecast'!$C$69:$C$74,"=Yes",'Emissions Forecast'!M69:M74)*IF($B$7="Real",IF($K$13="CPI",INDEX('Carbon Prices'!K$25:K$27,(MATCH($K$10,'Carbon Prices'!$A$25:$A$27,0))),INDEX('Carbon Prices'!K$30:K$32,(MATCH($K$10,'Carbon Prices'!$A$30:$A$32,0)))),IF($K$13="CPI",INDEX('Carbon Prices'!K$15:K$17,(MATCH($K$10,'Carbon Prices'!$A$15:$A$17,0))),INDEX('Carbon Prices'!K$20:K$22,(MATCH($K$10,'Carbon Prices'!$A$20:$A$22,0)))))</f>
        <v>0</v>
      </c>
      <c r="M34" s="37">
        <f>SUMIF('Emissions Forecast'!$C$69:$C$74,"=Yes",'Emissions Forecast'!N69:N74)*IF($B$7="Real",IF($K$13="CPI",INDEX('Carbon Prices'!L$25:L$27,(MATCH($K$10,'Carbon Prices'!$A$25:$A$27,0))),INDEX('Carbon Prices'!L$30:L$32,(MATCH($K$10,'Carbon Prices'!$A$30:$A$32,0)))),IF($K$13="CPI",INDEX('Carbon Prices'!L$15:L$17,(MATCH($K$10,'Carbon Prices'!$A$15:$A$17,0))),INDEX('Carbon Prices'!L$20:L$22,(MATCH($K$10,'Carbon Prices'!$A$20:$A$22,0)))))</f>
        <v>0</v>
      </c>
      <c r="N34" s="37">
        <f>SUMIF('Emissions Forecast'!$C$69:$C$74,"=Yes",'Emissions Forecast'!O69:O74)*IF($B$7="Real",IF($K$13="CPI",INDEX('Carbon Prices'!M$25:M$27,(MATCH($K$10,'Carbon Prices'!$A$25:$A$27,0))),INDEX('Carbon Prices'!M$30:M$32,(MATCH($K$10,'Carbon Prices'!$A$30:$A$32,0)))),IF($K$13="CPI",INDEX('Carbon Prices'!M$15:M$17,(MATCH($K$10,'Carbon Prices'!$A$15:$A$17,0))),INDEX('Carbon Prices'!M$20:M$22,(MATCH($K$10,'Carbon Prices'!$A$20:$A$22,0)))))</f>
        <v>0</v>
      </c>
      <c r="O34" s="37">
        <f>SUMIF('Emissions Forecast'!$C$69:$C$74,"=Yes",'Emissions Forecast'!P69:P74)*IF($B$7="Real",IF($K$13="CPI",INDEX('Carbon Prices'!N$25:N$27,(MATCH($K$10,'Carbon Prices'!$A$25:$A$27,0))),INDEX('Carbon Prices'!N$30:N$32,(MATCH($K$10,'Carbon Prices'!$A$30:$A$32,0)))),IF($K$13="CPI",INDEX('Carbon Prices'!N$15:N$17,(MATCH($K$10,'Carbon Prices'!$A$15:$A$17,0))),INDEX('Carbon Prices'!N$20:N$22,(MATCH($K$10,'Carbon Prices'!$A$20:$A$22,0)))))</f>
        <v>0</v>
      </c>
      <c r="P34" s="37">
        <f>SUMIF('Emissions Forecast'!$C$69:$C$74,"=Yes",'Emissions Forecast'!Q69:Q74)*IF($B$7="Real",IF($K$13="CPI",INDEX('Carbon Prices'!O$25:O$27,(MATCH($K$10,'Carbon Prices'!$A$25:$A$27,0))),INDEX('Carbon Prices'!O$30:O$32,(MATCH($K$10,'Carbon Prices'!$A$30:$A$32,0)))),IF($K$13="CPI",INDEX('Carbon Prices'!O$15:O$17,(MATCH($K$10,'Carbon Prices'!$A$15:$A$17,0))),INDEX('Carbon Prices'!O$20:O$22,(MATCH($K$10,'Carbon Prices'!$A$20:$A$22,0)))))</f>
        <v>0</v>
      </c>
      <c r="Q34" s="37">
        <f>SUMIF('Emissions Forecast'!$C$69:$C$74,"=Yes",'Emissions Forecast'!R69:R74)*IF($B$7="Real",IF($K$13="CPI",INDEX('Carbon Prices'!P$25:P$27,(MATCH($K$10,'Carbon Prices'!$A$25:$A$27,0))),INDEX('Carbon Prices'!P$30:P$32,(MATCH($K$10,'Carbon Prices'!$A$30:$A$32,0)))),IF($K$13="CPI",INDEX('Carbon Prices'!P$15:P$17,(MATCH($K$10,'Carbon Prices'!$A$15:$A$17,0))),INDEX('Carbon Prices'!P$20:P$22,(MATCH($K$10,'Carbon Prices'!$A$20:$A$22,0)))))</f>
        <v>0</v>
      </c>
      <c r="R34" s="37">
        <f>SUMIF('Emissions Forecast'!$C$69:$C$74,"=Yes",'Emissions Forecast'!S69:S74)*IF($B$7="Real",IF($K$13="CPI",INDEX('Carbon Prices'!Q$25:Q$27,(MATCH($K$10,'Carbon Prices'!$A$25:$A$27,0))),INDEX('Carbon Prices'!Q$30:Q$32,(MATCH($K$10,'Carbon Prices'!$A$30:$A$32,0)))),IF($K$13="CPI",INDEX('Carbon Prices'!Q$15:Q$17,(MATCH($K$10,'Carbon Prices'!$A$15:$A$17,0))),INDEX('Carbon Prices'!Q$20:Q$22,(MATCH($K$10,'Carbon Prices'!$A$20:$A$22,0)))))</f>
        <v>0</v>
      </c>
      <c r="S34" s="37">
        <f>SUMIF('Emissions Forecast'!$C$69:$C$74,"=Yes",'Emissions Forecast'!T69:T74)*IF($B$7="Real",IF($K$13="CPI",INDEX('Carbon Prices'!R$25:R$27,(MATCH($K$10,'Carbon Prices'!$A$25:$A$27,0))),INDEX('Carbon Prices'!R$30:R$32,(MATCH($K$10,'Carbon Prices'!$A$30:$A$32,0)))),IF($K$13="CPI",INDEX('Carbon Prices'!R$15:R$17,(MATCH($K$10,'Carbon Prices'!$A$15:$A$17,0))),INDEX('Carbon Prices'!R$20:R$22,(MATCH($K$10,'Carbon Prices'!$A$20:$A$22,0)))))</f>
        <v>0</v>
      </c>
      <c r="T34" s="37">
        <f>SUMIF('Emissions Forecast'!$C$69:$C$74,"=Yes",'Emissions Forecast'!U69:U74)*IF($B$7="Real",IF($K$13="CPI",INDEX('Carbon Prices'!S$25:S$27,(MATCH($K$10,'Carbon Prices'!$A$25:$A$27,0))),INDEX('Carbon Prices'!S$30:S$32,(MATCH($K$10,'Carbon Prices'!$A$30:$A$32,0)))),IF($K$13="CPI",INDEX('Carbon Prices'!S$15:S$17,(MATCH($K$10,'Carbon Prices'!$A$15:$A$17,0))),INDEX('Carbon Prices'!S$20:S$22,(MATCH($K$10,'Carbon Prices'!$A$20:$A$22,0)))))</f>
        <v>0</v>
      </c>
      <c r="U34" s="37">
        <f>SUMIF('Emissions Forecast'!$C$69:$C$74,"=Yes",'Emissions Forecast'!V69:V74)*IF($B$7="Real",IF($K$13="CPI",INDEX('Carbon Prices'!T$25:T$27,(MATCH($K$10,'Carbon Prices'!$A$25:$A$27,0))),INDEX('Carbon Prices'!T$30:T$32,(MATCH($K$10,'Carbon Prices'!$A$30:$A$32,0)))),IF($K$13="CPI",INDEX('Carbon Prices'!T$15:T$17,(MATCH($K$10,'Carbon Prices'!$A$15:$A$17,0))),INDEX('Carbon Prices'!T$20:T$22,(MATCH($K$10,'Carbon Prices'!$A$20:$A$22,0)))))</f>
        <v>0</v>
      </c>
      <c r="V34" s="37">
        <f>SUMIF('Emissions Forecast'!$C$69:$C$74,"=Yes",'Emissions Forecast'!W69:W74)*IF($B$7="Real",IF($K$13="CPI",INDEX('Carbon Prices'!U$25:U$27,(MATCH($K$10,'Carbon Prices'!$A$25:$A$27,0))),INDEX('Carbon Prices'!U$30:U$32,(MATCH($K$10,'Carbon Prices'!$A$30:$A$32,0)))),IF($K$13="CPI",INDEX('Carbon Prices'!U$15:U$17,(MATCH($K$10,'Carbon Prices'!$A$15:$A$17,0))),INDEX('Carbon Prices'!U$20:U$22,(MATCH($K$10,'Carbon Prices'!$A$20:$A$22,0)))))</f>
        <v>0</v>
      </c>
      <c r="W34" s="37">
        <f>SUMIF('Emissions Forecast'!$C$69:$C$74,"=Yes",'Emissions Forecast'!X69:X74)*IF($B$7="Real",IF($K$13="CPI",INDEX('Carbon Prices'!V$25:V$27,(MATCH($K$10,'Carbon Prices'!$A$25:$A$27,0))),INDEX('Carbon Prices'!V$30:V$32,(MATCH($K$10,'Carbon Prices'!$A$30:$A$32,0)))),IF($K$13="CPI",INDEX('Carbon Prices'!V$15:V$17,(MATCH($K$10,'Carbon Prices'!$A$15:$A$17,0))),INDEX('Carbon Prices'!V$20:V$22,(MATCH($K$10,'Carbon Prices'!$A$20:$A$22,0)))))</f>
        <v>0</v>
      </c>
      <c r="X34" s="37">
        <f>SUMIF('Emissions Forecast'!$C$69:$C$74,"=Yes",'Emissions Forecast'!Y69:Y74)*IF($B$7="Real",IF($K$13="CPI",INDEX('Carbon Prices'!W$25:W$27,(MATCH($K$10,'Carbon Prices'!$A$25:$A$27,0))),INDEX('Carbon Prices'!W$30:W$32,(MATCH($K$10,'Carbon Prices'!$A$30:$A$32,0)))),IF($K$13="CPI",INDEX('Carbon Prices'!W$15:W$17,(MATCH($K$10,'Carbon Prices'!$A$15:$A$17,0))),INDEX('Carbon Prices'!W$20:W$22,(MATCH($K$10,'Carbon Prices'!$A$20:$A$22,0)))))</f>
        <v>0</v>
      </c>
      <c r="Y34" s="37">
        <f>SUMIF('Emissions Forecast'!$C$69:$C$74,"=Yes",'Emissions Forecast'!Z69:Z74)*IF($B$7="Real",IF($K$13="CPI",INDEX('Carbon Prices'!X$25:X$27,(MATCH($K$10,'Carbon Prices'!$A$25:$A$27,0))),INDEX('Carbon Prices'!X$30:X$32,(MATCH($K$10,'Carbon Prices'!$A$30:$A$32,0)))),IF($K$13="CPI",INDEX('Carbon Prices'!X$15:X$17,(MATCH($K$10,'Carbon Prices'!$A$15:$A$17,0))),INDEX('Carbon Prices'!X$20:X$22,(MATCH($K$10,'Carbon Prices'!$A$20:$A$22,0)))))</f>
        <v>0</v>
      </c>
      <c r="Z34" s="37">
        <f>SUMIF('Emissions Forecast'!$C$69:$C$74,"=Yes",'Emissions Forecast'!AA69:AA74)*IF($B$7="Real",IF($K$13="CPI",INDEX('Carbon Prices'!Y$25:Y$27,(MATCH($K$10,'Carbon Prices'!$A$25:$A$27,0))),INDEX('Carbon Prices'!Y$30:Y$32,(MATCH($K$10,'Carbon Prices'!$A$30:$A$32,0)))),IF($K$13="CPI",INDEX('Carbon Prices'!Y$15:Y$17,(MATCH($K$10,'Carbon Prices'!$A$15:$A$17,0))),INDEX('Carbon Prices'!Y$20:Y$22,(MATCH($K$10,'Carbon Prices'!$A$20:$A$22,0)))))</f>
        <v>0</v>
      </c>
      <c r="AA34" s="37">
        <f>SUMIF('Emissions Forecast'!$C$69:$C$74,"=Yes",'Emissions Forecast'!AB69:AB74)*IF($B$7="Real",IF($K$13="CPI",INDEX('Carbon Prices'!Z$25:Z$27,(MATCH($K$10,'Carbon Prices'!$A$25:$A$27,0))),INDEX('Carbon Prices'!Z$30:Z$32,(MATCH($K$10,'Carbon Prices'!$A$30:$A$32,0)))),IF($K$13="CPI",INDEX('Carbon Prices'!Z$15:Z$17,(MATCH($K$10,'Carbon Prices'!$A$15:$A$17,0))),INDEX('Carbon Prices'!Z$20:Z$22,(MATCH($K$10,'Carbon Prices'!$A$20:$A$22,0)))))</f>
        <v>0</v>
      </c>
      <c r="AB34" s="37">
        <f>SUMIF('Emissions Forecast'!$C$69:$C$74,"=Yes",'Emissions Forecast'!AC69:AC74)*IF($B$7="Real",IF($K$13="CPI",INDEX('Carbon Prices'!AA$25:AA$27,(MATCH($K$10,'Carbon Prices'!$A$25:$A$27,0))),INDEX('Carbon Prices'!AA$30:AA$32,(MATCH($K$10,'Carbon Prices'!$A$30:$A$32,0)))),IF($K$13="CPI",INDEX('Carbon Prices'!AA$15:AA$17,(MATCH($K$10,'Carbon Prices'!$A$15:$A$17,0))),INDEX('Carbon Prices'!AA$20:AA$22,(MATCH($K$10,'Carbon Prices'!$A$20:$A$22,0)))))</f>
        <v>0</v>
      </c>
      <c r="AC34" s="37">
        <f>SUMIF('Emissions Forecast'!$C$69:$C$74,"=Yes",'Emissions Forecast'!AD69:AD74)*IF($B$7="Real",IF($K$13="CPI",INDEX('Carbon Prices'!AB$25:AB$27,(MATCH($K$10,'Carbon Prices'!$A$25:$A$27,0))),INDEX('Carbon Prices'!AB$30:AB$32,(MATCH($K$10,'Carbon Prices'!$A$30:$A$32,0)))),IF($K$13="CPI",INDEX('Carbon Prices'!AB$15:AB$17,(MATCH($K$10,'Carbon Prices'!$A$15:$A$17,0))),INDEX('Carbon Prices'!AB$20:AB$22,(MATCH($K$10,'Carbon Prices'!$A$20:$A$22,0)))))</f>
        <v>0</v>
      </c>
      <c r="AD34" s="37">
        <f>SUMIF('Emissions Forecast'!$C$69:$C$74,"=Yes",'Emissions Forecast'!AE69:AE74)*IF($B$7="Real",IF($K$13="CPI",INDEX('Carbon Prices'!AC$25:AC$27,(MATCH($K$10,'Carbon Prices'!$A$25:$A$27,0))),INDEX('Carbon Prices'!AC$30:AC$32,(MATCH($K$10,'Carbon Prices'!$A$30:$A$32,0)))),IF($K$13="CPI",INDEX('Carbon Prices'!AC$15:AC$17,(MATCH($K$10,'Carbon Prices'!$A$15:$A$17,0))),INDEX('Carbon Prices'!AC$20:AC$22,(MATCH($K$10,'Carbon Prices'!$A$20:$A$22,0)))))</f>
        <v>0</v>
      </c>
      <c r="AE34" s="37">
        <f>SUMIF('Emissions Forecast'!$C$69:$C$74,"=Yes",'Emissions Forecast'!AF69:AF74)*IF($B$7="Real",IF($K$13="CPI",INDEX('Carbon Prices'!AD$25:AD$27,(MATCH($K$10,'Carbon Prices'!$A$25:$A$27,0))),INDEX('Carbon Prices'!AD$30:AD$32,(MATCH($K$10,'Carbon Prices'!$A$30:$A$32,0)))),IF($K$13="CPI",INDEX('Carbon Prices'!AD$15:AD$17,(MATCH($K$10,'Carbon Prices'!$A$15:$A$17,0))),INDEX('Carbon Prices'!AD$20:AD$22,(MATCH($K$10,'Carbon Prices'!$A$20:$A$22,0)))))</f>
        <v>0</v>
      </c>
      <c r="AF34" s="37">
        <f>SUMIF('Emissions Forecast'!$C$69:$C$74,"=Yes",'Emissions Forecast'!AG69:AG74)*IF($B$7="Real",IF($K$13="CPI",INDEX('Carbon Prices'!AE$25:AE$27,(MATCH($K$10,'Carbon Prices'!$A$25:$A$27,0))),INDEX('Carbon Prices'!AE$30:AE$32,(MATCH($K$10,'Carbon Prices'!$A$30:$A$32,0)))),IF($K$13="CPI",INDEX('Carbon Prices'!AE$15:AE$17,(MATCH($K$10,'Carbon Prices'!$A$15:$A$17,0))),INDEX('Carbon Prices'!AE$20:AE$22,(MATCH($K$10,'Carbon Prices'!$A$20:$A$22,0)))))</f>
        <v>0</v>
      </c>
      <c r="AG34" s="37">
        <f>SUMIF('Emissions Forecast'!$C$69:$C$74,"=Yes",'Emissions Forecast'!AH69:AH74)*IF($B$7="Real",IF($K$13="CPI",INDEX('Carbon Prices'!AF$25:AF$27,(MATCH($K$10,'Carbon Prices'!$A$25:$A$27,0))),INDEX('Carbon Prices'!AF$30:AF$32,(MATCH($K$10,'Carbon Prices'!$A$30:$A$32,0)))),IF($K$13="CPI",INDEX('Carbon Prices'!AF$15:AF$17,(MATCH($K$10,'Carbon Prices'!$A$15:$A$17,0))),INDEX('Carbon Prices'!AF$20:AF$22,(MATCH($K$10,'Carbon Prices'!$A$20:$A$22,0)))))</f>
        <v>0</v>
      </c>
      <c r="AH34" s="37">
        <f>SUMIF('Emissions Forecast'!$C$69:$C$74,"=Yes",'Emissions Forecast'!AI69:AI74)*IF($B$7="Real",IF($K$13="CPI",INDEX('Carbon Prices'!AG$25:AG$27,(MATCH($K$10,'Carbon Prices'!$A$25:$A$27,0))),INDEX('Carbon Prices'!AG$30:AG$32,(MATCH($K$10,'Carbon Prices'!$A$30:$A$32,0)))),IF($K$13="CPI",INDEX('Carbon Prices'!AG$15:AG$17,(MATCH($K$10,'Carbon Prices'!$A$15:$A$17,0))),INDEX('Carbon Prices'!AG$20:AG$22,(MATCH($K$10,'Carbon Prices'!$A$20:$A$22,0)))))</f>
        <v>0</v>
      </c>
      <c r="AI34" s="37">
        <f>SUMIF('Emissions Forecast'!$C$69:$C$74,"=Yes",'Emissions Forecast'!AJ69:AJ74)*IF($B$7="Real",IF($K$13="CPI",INDEX('Carbon Prices'!AH$25:AH$27,(MATCH($K$10,'Carbon Prices'!$A$25:$A$27,0))),INDEX('Carbon Prices'!AH$30:AH$32,(MATCH($K$10,'Carbon Prices'!$A$30:$A$32,0)))),IF($K$13="CPI",INDEX('Carbon Prices'!AH$15:AH$17,(MATCH($K$10,'Carbon Prices'!$A$15:$A$17,0))),INDEX('Carbon Prices'!AH$20:AH$22,(MATCH($K$10,'Carbon Prices'!$A$20:$A$22,0)))))</f>
        <v>0</v>
      </c>
      <c r="AJ34" s="37">
        <f>SUMIF('Emissions Forecast'!$C$69:$C$74,"=Yes",'Emissions Forecast'!AK69:AK74)*IF($B$7="Real",IF($K$13="CPI",INDEX('Carbon Prices'!AI$25:AI$27,(MATCH($K$10,'Carbon Prices'!$A$25:$A$27,0))),INDEX('Carbon Prices'!AI$30:AI$32,(MATCH($K$10,'Carbon Prices'!$A$30:$A$32,0)))),IF($K$13="CPI",INDEX('Carbon Prices'!AI$15:AI$17,(MATCH($K$10,'Carbon Prices'!$A$15:$A$17,0))),INDEX('Carbon Prices'!AI$20:AI$22,(MATCH($K$10,'Carbon Prices'!$A$20:$A$22,0)))))</f>
        <v>0</v>
      </c>
      <c r="AK34" s="37">
        <f>SUMIF('Emissions Forecast'!$C$69:$C$74,"=Yes",'Emissions Forecast'!AL69:AL74)*IF($B$7="Real",IF($K$13="CPI",INDEX('Carbon Prices'!AJ$25:AJ$27,(MATCH($K$10,'Carbon Prices'!$A$25:$A$27,0))),INDEX('Carbon Prices'!AJ$30:AJ$32,(MATCH($K$10,'Carbon Prices'!$A$30:$A$32,0)))),IF($K$13="CPI",INDEX('Carbon Prices'!AJ$15:AJ$17,(MATCH($K$10,'Carbon Prices'!$A$15:$A$17,0))),INDEX('Carbon Prices'!AJ$20:AJ$22,(MATCH($K$10,'Carbon Prices'!$A$20:$A$22,0)))))</f>
        <v>0</v>
      </c>
      <c r="AL34" s="37">
        <f>SUMIF('Emissions Forecast'!$C$69:$C$74,"=Yes",'Emissions Forecast'!AM69:AM74)*IF($B$7="Real",IF($K$13="CPI",INDEX('Carbon Prices'!AK$25:AK$27,(MATCH($K$10,'Carbon Prices'!$A$25:$A$27,0))),INDEX('Carbon Prices'!AK$30:AK$32,(MATCH($K$10,'Carbon Prices'!$A$30:$A$32,0)))),IF($K$13="CPI",INDEX('Carbon Prices'!AK$15:AK$17,(MATCH($K$10,'Carbon Prices'!$A$15:$A$17,0))),INDEX('Carbon Prices'!AK$20:AK$22,(MATCH($K$10,'Carbon Prices'!$A$20:$A$22,0)))))</f>
        <v>0</v>
      </c>
      <c r="AM34" s="37">
        <f>SUMIF('Emissions Forecast'!$C$69:$C$74,"=Yes",'Emissions Forecast'!AN69:AN74)*IF($B$7="Real",IF($K$13="CPI",INDEX('Carbon Prices'!AL$25:AL$27,(MATCH($K$10,'Carbon Prices'!$A$25:$A$27,0))),INDEX('Carbon Prices'!AL$30:AL$32,(MATCH($K$10,'Carbon Prices'!$A$30:$A$32,0)))),IF($K$13="CPI",INDEX('Carbon Prices'!AL$15:AL$17,(MATCH($K$10,'Carbon Prices'!$A$15:$A$17,0))),INDEX('Carbon Prices'!AL$20:AL$22,(MATCH($K$10,'Carbon Prices'!$A$20:$A$22,0)))))</f>
        <v>0</v>
      </c>
      <c r="AN34" s="37">
        <f>SUMIF('Emissions Forecast'!$C$69:$C$74,"=Yes",'Emissions Forecast'!AO69:AO74)*IF($B$7="Real",IF($K$13="CPI",INDEX('Carbon Prices'!AM$25:AM$27,(MATCH($K$10,'Carbon Prices'!$A$25:$A$27,0))),INDEX('Carbon Prices'!AM$30:AM$32,(MATCH($K$10,'Carbon Prices'!$A$30:$A$32,0)))),IF($K$13="CPI",INDEX('Carbon Prices'!AM$15:AM$17,(MATCH($K$10,'Carbon Prices'!$A$15:$A$17,0))),INDEX('Carbon Prices'!AM$20:AM$22,(MATCH($K$10,'Carbon Prices'!$A$20:$A$22,0)))))</f>
        <v>0</v>
      </c>
      <c r="AO34" s="37">
        <f>SUMIF('Emissions Forecast'!$C$69:$C$74,"=Yes",'Emissions Forecast'!AP69:AP74)*IF($B$7="Real",IF($K$13="CPI",INDEX('Carbon Prices'!AN$25:AN$27,(MATCH($K$10,'Carbon Prices'!$A$25:$A$27,0))),INDEX('Carbon Prices'!AN$30:AN$32,(MATCH($K$10,'Carbon Prices'!$A$30:$A$32,0)))),IF($K$13="CPI",INDEX('Carbon Prices'!AN$15:AN$17,(MATCH($K$10,'Carbon Prices'!$A$15:$A$17,0))),INDEX('Carbon Prices'!AN$20:AN$22,(MATCH($K$10,'Carbon Prices'!$A$20:$A$22,0)))))</f>
        <v>0</v>
      </c>
      <c r="AP34" s="37">
        <f>SUMIF('Emissions Forecast'!$C$69:$C$74,"=Yes",'Emissions Forecast'!AQ69:AQ74)*IF($B$7="Real",IF($K$13="CPI",INDEX('Carbon Prices'!AO$25:AO$27,(MATCH($K$10,'Carbon Prices'!$A$25:$A$27,0))),INDEX('Carbon Prices'!AO$30:AO$32,(MATCH($K$10,'Carbon Prices'!$A$30:$A$32,0)))),IF($K$13="CPI",INDEX('Carbon Prices'!AO$15:AO$17,(MATCH($K$10,'Carbon Prices'!$A$15:$A$17,0))),INDEX('Carbon Prices'!AO$20:AO$22,(MATCH($K$10,'Carbon Prices'!$A$20:$A$22,0)))))</f>
        <v>0</v>
      </c>
      <c r="AQ34" s="37">
        <f>SUMIF('Emissions Forecast'!$C$69:$C$74,"=Yes",'Emissions Forecast'!AR69:AR74)*IF($B$7="Real",IF($K$13="CPI",INDEX('Carbon Prices'!AP$25:AP$27,(MATCH($K$10,'Carbon Prices'!$A$25:$A$27,0))),INDEX('Carbon Prices'!AP$30:AP$32,(MATCH($K$10,'Carbon Prices'!$A$30:$A$32,0)))),IF($K$13="CPI",INDEX('Carbon Prices'!AP$15:AP$17,(MATCH($K$10,'Carbon Prices'!$A$15:$A$17,0))),INDEX('Carbon Prices'!AP$20:AP$22,(MATCH($K$10,'Carbon Prices'!$A$20:$A$22,0)))))</f>
        <v>0</v>
      </c>
      <c r="AR34" s="37">
        <f>SUMIF('Emissions Forecast'!$C$69:$C$74,"=Yes",'Emissions Forecast'!AS69:AS74)*IF($B$7="Real",IF($K$13="CPI",INDEX('Carbon Prices'!AQ$25:AQ$27,(MATCH($K$10,'Carbon Prices'!$A$25:$A$27,0))),INDEX('Carbon Prices'!AQ$30:AQ$32,(MATCH($K$10,'Carbon Prices'!$A$30:$A$32,0)))),IF($K$13="CPI",INDEX('Carbon Prices'!AQ$15:AQ$17,(MATCH($K$10,'Carbon Prices'!$A$15:$A$17,0))),INDEX('Carbon Prices'!AQ$20:AQ$22,(MATCH($K$10,'Carbon Prices'!$A$20:$A$22,0)))))</f>
        <v>0</v>
      </c>
      <c r="AS34" s="37">
        <f>SUMIF('Emissions Forecast'!$C$69:$C$74,"=Yes",'Emissions Forecast'!AT69:AT74)*IF($B$7="Real",IF($K$13="CPI",INDEX('Carbon Prices'!AR$25:AR$27,(MATCH($K$10,'Carbon Prices'!$A$25:$A$27,0))),INDEX('Carbon Prices'!AR$30:AR$32,(MATCH($K$10,'Carbon Prices'!$A$30:$A$32,0)))),IF($K$13="CPI",INDEX('Carbon Prices'!AR$15:AR$17,(MATCH($K$10,'Carbon Prices'!$A$15:$A$17,0))),INDEX('Carbon Prices'!AR$20:AR$22,(MATCH($K$10,'Carbon Prices'!$A$20:$A$22,0)))))</f>
        <v>0</v>
      </c>
      <c r="AT34" s="37">
        <f>SUMIF('Emissions Forecast'!$C$69:$C$74,"=Yes",'Emissions Forecast'!AU69:AU74)*IF($B$7="Real",IF($K$13="CPI",INDEX('Carbon Prices'!AS$25:AS$27,(MATCH($K$10,'Carbon Prices'!$A$25:$A$27,0))),INDEX('Carbon Prices'!AS$30:AS$32,(MATCH($K$10,'Carbon Prices'!$A$30:$A$32,0)))),IF($K$13="CPI",INDEX('Carbon Prices'!AS$15:AS$17,(MATCH($K$10,'Carbon Prices'!$A$15:$A$17,0))),INDEX('Carbon Prices'!AS$20:AS$22,(MATCH($K$10,'Carbon Prices'!$A$20:$A$22,0)))))</f>
        <v>0</v>
      </c>
      <c r="AU34" s="37">
        <f>SUMIF('Emissions Forecast'!$C$69:$C$74,"=Yes",'Emissions Forecast'!AV69:AV74)*IF($B$7="Real",IF($K$13="CPI",INDEX('Carbon Prices'!AT$25:AT$27,(MATCH($K$10,'Carbon Prices'!$A$25:$A$27,0))),INDEX('Carbon Prices'!AT$30:AT$32,(MATCH($K$10,'Carbon Prices'!$A$30:$A$32,0)))),IF($K$13="CPI",INDEX('Carbon Prices'!AT$15:AT$17,(MATCH($K$10,'Carbon Prices'!$A$15:$A$17,0))),INDEX('Carbon Prices'!AT$20:AT$22,(MATCH($K$10,'Carbon Prices'!$A$20:$A$22,0)))))</f>
        <v>0</v>
      </c>
      <c r="AV34" s="37">
        <f>SUMIF('Emissions Forecast'!$C$69:$C$74,"=Yes",'Emissions Forecast'!AW69:AW74)*IF($B$7="Real",IF($K$13="CPI",INDEX('Carbon Prices'!AU$25:AU$27,(MATCH($K$10,'Carbon Prices'!$A$25:$A$27,0))),INDEX('Carbon Prices'!AU$30:AU$32,(MATCH($K$10,'Carbon Prices'!$A$30:$A$32,0)))),IF($K$13="CPI",INDEX('Carbon Prices'!AU$15:AU$17,(MATCH($K$10,'Carbon Prices'!$A$15:$A$17,0))),INDEX('Carbon Prices'!AU$20:AU$22,(MATCH($K$10,'Carbon Prices'!$A$20:$A$22,0)))))</f>
        <v>0</v>
      </c>
      <c r="AW34" s="37">
        <f>SUMIF('Emissions Forecast'!$C$69:$C$74,"=Yes",'Emissions Forecast'!AX69:AX74)*IF($B$7="Real",IF($K$13="CPI",INDEX('Carbon Prices'!AV$25:AV$27,(MATCH($K$10,'Carbon Prices'!$A$25:$A$27,0))),INDEX('Carbon Prices'!AV$30:AV$32,(MATCH($K$10,'Carbon Prices'!$A$30:$A$32,0)))),IF($K$13="CPI",INDEX('Carbon Prices'!AV$15:AV$17,(MATCH($K$10,'Carbon Prices'!$A$15:$A$17,0))),INDEX('Carbon Prices'!AV$20:AV$22,(MATCH($K$10,'Carbon Prices'!$A$20:$A$22,0)))))</f>
        <v>0</v>
      </c>
      <c r="AX34" s="37">
        <f>SUMIF('Emissions Forecast'!$C$69:$C$74,"=Yes",'Emissions Forecast'!AY69:AY74)*IF($B$7="Real",IF($K$13="CPI",INDEX('Carbon Prices'!AW$25:AW$27,(MATCH($K$10,'Carbon Prices'!$A$25:$A$27,0))),INDEX('Carbon Prices'!AW$30:AW$32,(MATCH($K$10,'Carbon Prices'!$A$30:$A$32,0)))),IF($K$13="CPI",INDEX('Carbon Prices'!AW$15:AW$17,(MATCH($K$10,'Carbon Prices'!$A$15:$A$17,0))),INDEX('Carbon Prices'!AW$20:AW$22,(MATCH($K$10,'Carbon Prices'!$A$20:$A$22,0)))))</f>
        <v>0</v>
      </c>
      <c r="AY34" s="37">
        <f>SUMIF('Emissions Forecast'!$C$69:$C$74,"=Yes",'Emissions Forecast'!AZ69:AZ74)*IF($B$7="Real",IF($K$13="CPI",INDEX('Carbon Prices'!AX$25:AX$27,(MATCH($K$10,'Carbon Prices'!$A$25:$A$27,0))),INDEX('Carbon Prices'!AX$30:AX$32,(MATCH($K$10,'Carbon Prices'!$A$30:$A$32,0)))),IF($K$13="CPI",INDEX('Carbon Prices'!AX$15:AX$17,(MATCH($K$10,'Carbon Prices'!$A$15:$A$17,0))),INDEX('Carbon Prices'!AX$20:AX$22,(MATCH($K$10,'Carbon Prices'!$A$20:$A$22,0)))))</f>
        <v>0</v>
      </c>
      <c r="AZ34" s="37">
        <f>SUMIF('Emissions Forecast'!$C$69:$C$74,"=Yes",'Emissions Forecast'!BA69:BA74)*IF($B$7="Real",IF($K$13="CPI",INDEX('Carbon Prices'!AY$25:AY$27,(MATCH($K$10,'Carbon Prices'!$A$25:$A$27,0))),INDEX('Carbon Prices'!AY$30:AY$32,(MATCH($K$10,'Carbon Prices'!$A$30:$A$32,0)))),IF($K$13="CPI",INDEX('Carbon Prices'!AY$15:AY$17,(MATCH($K$10,'Carbon Prices'!$A$15:$A$17,0))),INDEX('Carbon Prices'!AY$20:AY$22,(MATCH($K$10,'Carbon Prices'!$A$20:$A$22,0)))))</f>
        <v>0</v>
      </c>
      <c r="BA34" s="37">
        <f>SUMIF('Emissions Forecast'!$C$69:$C$74,"=Yes",'Emissions Forecast'!BB69:BB74)*IF($B$7="Real",IF($K$13="CPI",INDEX('Carbon Prices'!AZ$25:AZ$27,(MATCH($K$10,'Carbon Prices'!$A$25:$A$27,0))),INDEX('Carbon Prices'!AZ$30:AZ$32,(MATCH($K$10,'Carbon Prices'!$A$30:$A$32,0)))),IF($K$13="CPI",INDEX('Carbon Prices'!AZ$15:AZ$17,(MATCH($K$10,'Carbon Prices'!$A$15:$A$17,0))),INDEX('Carbon Prices'!AZ$20:AZ$22,(MATCH($K$10,'Carbon Prices'!$A$20:$A$22,0)))))</f>
        <v>0</v>
      </c>
      <c r="BB34" s="37">
        <f>SUMIF('Emissions Forecast'!$C$69:$C$74,"=Yes",'Emissions Forecast'!BC69:BC74)*IF($B$7="Real",IF($K$13="CPI",INDEX('Carbon Prices'!BA$25:BA$27,(MATCH($K$10,'Carbon Prices'!$A$25:$A$27,0))),INDEX('Carbon Prices'!BA$30:BA$32,(MATCH($K$10,'Carbon Prices'!$A$30:$A$32,0)))),IF($K$13="CPI",INDEX('Carbon Prices'!BA$15:BA$17,(MATCH($K$10,'Carbon Prices'!$A$15:$A$17,0))),INDEX('Carbon Prices'!BA$20:BA$22,(MATCH($K$10,'Carbon Prices'!$A$20:$A$22,0)))))</f>
        <v>0</v>
      </c>
      <c r="BC34" s="37">
        <f>SUMIF('Emissions Forecast'!$C$69:$C$74,"=Yes",'Emissions Forecast'!BD69:BD74)*IF($B$7="Real",IF($K$13="CPI",INDEX('Carbon Prices'!BB$25:BB$27,(MATCH($K$10,'Carbon Prices'!$A$25:$A$27,0))),INDEX('Carbon Prices'!BB$30:BB$32,(MATCH($K$10,'Carbon Prices'!$A$30:$A$32,0)))),IF($K$13="CPI",INDEX('Carbon Prices'!BB$15:BB$17,(MATCH($K$10,'Carbon Prices'!$A$15:$A$17,0))),INDEX('Carbon Prices'!BB$20:BB$22,(MATCH($K$10,'Carbon Prices'!$A$20:$A$22,0)))))</f>
        <v>0</v>
      </c>
      <c r="BD34" s="37">
        <f>SUMIF('Emissions Forecast'!$C$69:$C$74,"=Yes",'Emissions Forecast'!BE69:BE74)*IF($B$7="Real",IF($K$13="CPI",INDEX('Carbon Prices'!BC$25:BC$27,(MATCH($K$10,'Carbon Prices'!$A$25:$A$27,0))),INDEX('Carbon Prices'!BC$30:BC$32,(MATCH($K$10,'Carbon Prices'!$A$30:$A$32,0)))),IF($K$13="CPI",INDEX('Carbon Prices'!BC$15:BC$17,(MATCH($K$10,'Carbon Prices'!$A$15:$A$17,0))),INDEX('Carbon Prices'!BC$20:BC$22,(MATCH($K$10,'Carbon Prices'!$A$20:$A$22,0)))))</f>
        <v>0</v>
      </c>
      <c r="BE34" s="37">
        <f>SUMIF('Emissions Forecast'!$C$69:$C$74,"=Yes",'Emissions Forecast'!BF69:BF74)*IF($B$7="Real",IF($K$13="CPI",INDEX('Carbon Prices'!BD$25:BD$27,(MATCH($K$10,'Carbon Prices'!$A$25:$A$27,0))),INDEX('Carbon Prices'!BD$30:BD$32,(MATCH($K$10,'Carbon Prices'!$A$30:$A$32,0)))),IF($K$13="CPI",INDEX('Carbon Prices'!BD$15:BD$17,(MATCH($K$10,'Carbon Prices'!$A$15:$A$17,0))),INDEX('Carbon Prices'!BD$20:BD$22,(MATCH($K$10,'Carbon Prices'!$A$20:$A$22,0)))))</f>
        <v>0</v>
      </c>
      <c r="BF34" s="37">
        <f>SUMIF('Emissions Forecast'!$C$69:$C$74,"=Yes",'Emissions Forecast'!BG69:BG74)*IF($B$7="Real",IF($K$13="CPI",INDEX('Carbon Prices'!BE$25:BE$27,(MATCH($K$10,'Carbon Prices'!$A$25:$A$27,0))),INDEX('Carbon Prices'!BE$30:BE$32,(MATCH($K$10,'Carbon Prices'!$A$30:$A$32,0)))),IF($K$13="CPI",INDEX('Carbon Prices'!BE$15:BE$17,(MATCH($K$10,'Carbon Prices'!$A$15:$A$17,0))),INDEX('Carbon Prices'!BE$20:BE$22,(MATCH($K$10,'Carbon Prices'!$A$20:$A$22,0)))))</f>
        <v>0</v>
      </c>
      <c r="BG34" s="37">
        <f>SUMIF('Emissions Forecast'!$C$69:$C$74,"=Yes",'Emissions Forecast'!BH69:BH74)*IF($B$7="Real",IF($K$13="CPI",INDEX('Carbon Prices'!BF$25:BF$27,(MATCH($K$10,'Carbon Prices'!$A$25:$A$27,0))),INDEX('Carbon Prices'!BF$30:BF$32,(MATCH($K$10,'Carbon Prices'!$A$30:$A$32,0)))),IF($K$13="CPI",INDEX('Carbon Prices'!BF$15:BF$17,(MATCH($K$10,'Carbon Prices'!$A$15:$A$17,0))),INDEX('Carbon Prices'!BF$20:BF$22,(MATCH($K$10,'Carbon Prices'!$A$20:$A$22,0)))))</f>
        <v>0</v>
      </c>
      <c r="BH34" s="37">
        <f>SUMIF('Emissions Forecast'!$C$69:$C$74,"=Yes",'Emissions Forecast'!BI69:BI74)*IF($B$7="Real",IF($K$13="CPI",INDEX('Carbon Prices'!BG$25:BG$27,(MATCH($K$10,'Carbon Prices'!$A$25:$A$27,0))),INDEX('Carbon Prices'!BG$30:BG$32,(MATCH($K$10,'Carbon Prices'!$A$30:$A$32,0)))),IF($K$13="CPI",INDEX('Carbon Prices'!BG$15:BG$17,(MATCH($K$10,'Carbon Prices'!$A$15:$A$17,0))),INDEX('Carbon Prices'!BG$20:BG$22,(MATCH($K$10,'Carbon Prices'!$A$20:$A$22,0)))))</f>
        <v>0</v>
      </c>
      <c r="BI34" s="37">
        <f>SUMIF('Emissions Forecast'!$C$69:$C$74,"=Yes",'Emissions Forecast'!BJ69:BJ74)*IF($B$7="Real",IF($K$13="CPI",INDEX('Carbon Prices'!BH$25:BH$27,(MATCH($K$10,'Carbon Prices'!$A$25:$A$27,0))),INDEX('Carbon Prices'!BH$30:BH$32,(MATCH($K$10,'Carbon Prices'!$A$30:$A$32,0)))),IF($K$13="CPI",INDEX('Carbon Prices'!BH$15:BH$17,(MATCH($K$10,'Carbon Prices'!$A$15:$A$17,0))),INDEX('Carbon Prices'!BH$20:BH$22,(MATCH($K$10,'Carbon Prices'!$A$20:$A$22,0)))))</f>
        <v>0</v>
      </c>
      <c r="BJ34" s="37">
        <f>SUMIF('Emissions Forecast'!$C$69:$C$74,"=Yes",'Emissions Forecast'!BK69:BK74)*IF($B$7="Real",IF($K$13="CPI",INDEX('Carbon Prices'!BI$25:BI$27,(MATCH($K$10,'Carbon Prices'!$A$25:$A$27,0))),INDEX('Carbon Prices'!BI$30:BI$32,(MATCH($K$10,'Carbon Prices'!$A$30:$A$32,0)))),IF($K$13="CPI",INDEX('Carbon Prices'!BI$15:BI$17,(MATCH($K$10,'Carbon Prices'!$A$15:$A$17,0))),INDEX('Carbon Prices'!BI$20:BI$22,(MATCH($K$10,'Carbon Prices'!$A$20:$A$22,0)))))</f>
        <v>0</v>
      </c>
      <c r="BK34" s="37">
        <f>SUMIF('Emissions Forecast'!$C$69:$C$74,"=Yes",'Emissions Forecast'!BL69:BL74)*IF($B$7="Real",IF($K$13="CPI",INDEX('Carbon Prices'!BJ$25:BJ$27,(MATCH($K$10,'Carbon Prices'!$A$25:$A$27,0))),INDEX('Carbon Prices'!BJ$30:BJ$32,(MATCH($K$10,'Carbon Prices'!$A$30:$A$32,0)))),IF($K$13="CPI",INDEX('Carbon Prices'!BJ$15:BJ$17,(MATCH($K$10,'Carbon Prices'!$A$15:$A$17,0))),INDEX('Carbon Prices'!BJ$20:BJ$22,(MATCH($K$10,'Carbon Prices'!$A$20:$A$22,0)))))</f>
        <v>0</v>
      </c>
      <c r="BL34" s="37">
        <f>SUMIF('Emissions Forecast'!$C$69:$C$74,"=Yes",'Emissions Forecast'!BM69:BM74)*IF($B$7="Real",IF($K$13="CPI",INDEX('Carbon Prices'!BK$25:BK$27,(MATCH($K$10,'Carbon Prices'!$A$25:$A$27,0))),INDEX('Carbon Prices'!BK$30:BK$32,(MATCH($K$10,'Carbon Prices'!$A$30:$A$32,0)))),IF($K$13="CPI",INDEX('Carbon Prices'!BK$15:BK$17,(MATCH($K$10,'Carbon Prices'!$A$15:$A$17,0))),INDEX('Carbon Prices'!BK$20:BK$22,(MATCH($K$10,'Carbon Prices'!$A$20:$A$22,0)))))</f>
        <v>0</v>
      </c>
      <c r="BM34" s="37">
        <f>SUMIF('Emissions Forecast'!$C$69:$C$74,"=Yes",'Emissions Forecast'!BN69:BN74)*IF($B$7="Real",IF($K$13="CPI",INDEX('Carbon Prices'!BL$25:BL$27,(MATCH($K$10,'Carbon Prices'!$A$25:$A$27,0))),INDEX('Carbon Prices'!BL$30:BL$32,(MATCH($K$10,'Carbon Prices'!$A$30:$A$32,0)))),IF($K$13="CPI",INDEX('Carbon Prices'!BL$15:BL$17,(MATCH($K$10,'Carbon Prices'!$A$15:$A$17,0))),INDEX('Carbon Prices'!BL$20:BL$22,(MATCH($K$10,'Carbon Prices'!$A$20:$A$22,0)))))</f>
        <v>0</v>
      </c>
      <c r="BN34" s="37">
        <f>SUMIF('Emissions Forecast'!$C$69:$C$74,"=Yes",'Emissions Forecast'!BO69:BO74)*IF($B$7="Real",IF($K$13="CPI",INDEX('Carbon Prices'!BM$25:BM$27,(MATCH($K$10,'Carbon Prices'!$A$25:$A$27,0))),INDEX('Carbon Prices'!BM$30:BM$32,(MATCH($K$10,'Carbon Prices'!$A$30:$A$32,0)))),IF($K$13="CPI",INDEX('Carbon Prices'!BM$15:BM$17,(MATCH($K$10,'Carbon Prices'!$A$15:$A$17,0))),INDEX('Carbon Prices'!BM$20:BM$22,(MATCH($K$10,'Carbon Prices'!$A$20:$A$22,0)))))</f>
        <v>0</v>
      </c>
      <c r="BO34" s="37">
        <f>SUMIF('Emissions Forecast'!$C$69:$C$74,"=Yes",'Emissions Forecast'!BP69:BP74)*IF($B$7="Real",IF($K$13="CPI",INDEX('Carbon Prices'!BN$25:BN$27,(MATCH($K$10,'Carbon Prices'!$A$25:$A$27,0))),INDEX('Carbon Prices'!BN$30:BN$32,(MATCH($K$10,'Carbon Prices'!$A$30:$A$32,0)))),IF($K$13="CPI",INDEX('Carbon Prices'!BN$15:BN$17,(MATCH($K$10,'Carbon Prices'!$A$15:$A$17,0))),INDEX('Carbon Prices'!BN$20:BN$22,(MATCH($K$10,'Carbon Prices'!$A$20:$A$22,0)))))</f>
        <v>0</v>
      </c>
      <c r="BP34" s="37">
        <f>SUMIF('Emissions Forecast'!$C$69:$C$74,"=Yes",'Emissions Forecast'!BQ69:BQ74)*IF($B$7="Real",IF($K$13="CPI",INDEX('Carbon Prices'!BO$25:BO$27,(MATCH($K$10,'Carbon Prices'!$A$25:$A$27,0))),INDEX('Carbon Prices'!BO$30:BO$32,(MATCH($K$10,'Carbon Prices'!$A$30:$A$32,0)))),IF($K$13="CPI",INDEX('Carbon Prices'!BO$15:BO$17,(MATCH($K$10,'Carbon Prices'!$A$15:$A$17,0))),INDEX('Carbon Prices'!BO$20:BO$22,(MATCH($K$10,'Carbon Prices'!$A$20:$A$22,0)))))</f>
        <v>0</v>
      </c>
      <c r="BQ34" s="37">
        <f>SUMIF('Emissions Forecast'!$C$69:$C$74,"=Yes",'Emissions Forecast'!BR69:BR74)*IF($B$7="Real",IF($K$13="CPI",INDEX('Carbon Prices'!BP$25:BP$27,(MATCH($K$10,'Carbon Prices'!$A$25:$A$27,0))),INDEX('Carbon Prices'!BP$30:BP$32,(MATCH($K$10,'Carbon Prices'!$A$30:$A$32,0)))),IF($K$13="CPI",INDEX('Carbon Prices'!BP$15:BP$17,(MATCH($K$10,'Carbon Prices'!$A$15:$A$17,0))),INDEX('Carbon Prices'!BP$20:BP$22,(MATCH($K$10,'Carbon Prices'!$A$20:$A$22,0)))))</f>
        <v>0</v>
      </c>
      <c r="BR34" s="37">
        <f>SUMIF('Emissions Forecast'!$C$69:$C$74,"=Yes",'Emissions Forecast'!BS69:BS74)*IF($B$7="Real",IF($K$13="CPI",INDEX('Carbon Prices'!BQ$25:BQ$27,(MATCH($K$10,'Carbon Prices'!$A$25:$A$27,0))),INDEX('Carbon Prices'!BQ$30:BQ$32,(MATCH($K$10,'Carbon Prices'!$A$30:$A$32,0)))),IF($K$13="CPI",INDEX('Carbon Prices'!BQ$15:BQ$17,(MATCH($K$10,'Carbon Prices'!$A$15:$A$17,0))),INDEX('Carbon Prices'!BQ$20:BQ$22,(MATCH($K$10,'Carbon Prices'!$A$20:$A$22,0)))))</f>
        <v>0</v>
      </c>
      <c r="BS34" s="37">
        <f>SUMIF('Emissions Forecast'!$C$69:$C$74,"=Yes",'Emissions Forecast'!BT69:BT74)*IF($B$7="Real",IF($K$13="CPI",INDEX('Carbon Prices'!BR$25:BR$27,(MATCH($K$10,'Carbon Prices'!$A$25:$A$27,0))),INDEX('Carbon Prices'!BR$30:BR$32,(MATCH($K$10,'Carbon Prices'!$A$30:$A$32,0)))),IF($K$13="CPI",INDEX('Carbon Prices'!BR$15:BR$17,(MATCH($K$10,'Carbon Prices'!$A$15:$A$17,0))),INDEX('Carbon Prices'!BR$20:BR$22,(MATCH($K$10,'Carbon Prices'!$A$20:$A$22,0)))))</f>
        <v>0</v>
      </c>
      <c r="BT34" s="37">
        <f>SUMIF('Emissions Forecast'!$C$69:$C$74,"=Yes",'Emissions Forecast'!BU69:BU74)*IF($B$7="Real",IF($K$13="CPI",INDEX('Carbon Prices'!BS$25:BS$27,(MATCH($K$10,'Carbon Prices'!$A$25:$A$27,0))),INDEX('Carbon Prices'!BS$30:BS$32,(MATCH($K$10,'Carbon Prices'!$A$30:$A$32,0)))),IF($K$13="CPI",INDEX('Carbon Prices'!BS$15:BS$17,(MATCH($K$10,'Carbon Prices'!$A$15:$A$17,0))),INDEX('Carbon Prices'!BS$20:BS$22,(MATCH($K$10,'Carbon Prices'!$A$20:$A$22,0)))))</f>
        <v>0</v>
      </c>
      <c r="BU34" s="37">
        <f>SUMIF('Emissions Forecast'!$C$69:$C$74,"=Yes",'Emissions Forecast'!BV69:BV74)*IF($B$7="Real",IF($K$13="CPI",INDEX('Carbon Prices'!BT$25:BT$27,(MATCH($K$10,'Carbon Prices'!$A$25:$A$27,0))),INDEX('Carbon Prices'!BT$30:BT$32,(MATCH($K$10,'Carbon Prices'!$A$30:$A$32,0)))),IF($K$13="CPI",INDEX('Carbon Prices'!BT$15:BT$17,(MATCH($K$10,'Carbon Prices'!$A$15:$A$17,0))),INDEX('Carbon Prices'!BT$20:BT$22,(MATCH($K$10,'Carbon Prices'!$A$20:$A$22,0)))))</f>
        <v>0</v>
      </c>
      <c r="BV34" s="37">
        <f>SUMIF('Emissions Forecast'!$C$69:$C$74,"=Yes",'Emissions Forecast'!BW69:BW74)*IF($B$7="Real",IF($K$13="CPI",INDEX('Carbon Prices'!BU$25:BU$27,(MATCH($K$10,'Carbon Prices'!$A$25:$A$27,0))),INDEX('Carbon Prices'!BU$30:BU$32,(MATCH($K$10,'Carbon Prices'!$A$30:$A$32,0)))),IF($K$13="CPI",INDEX('Carbon Prices'!BU$15:BU$17,(MATCH($K$10,'Carbon Prices'!$A$15:$A$17,0))),INDEX('Carbon Prices'!BU$20:BU$22,(MATCH($K$10,'Carbon Prices'!$A$20:$A$22,0)))))</f>
        <v>0</v>
      </c>
      <c r="BW34" s="37">
        <f>SUMIF('Emissions Forecast'!$C$69:$C$74,"=Yes",'Emissions Forecast'!BX69:BX74)*IF($B$7="Real",IF($K$13="CPI",INDEX('Carbon Prices'!BV$25:BV$27,(MATCH($K$10,'Carbon Prices'!$A$25:$A$27,0))),INDEX('Carbon Prices'!BV$30:BV$32,(MATCH($K$10,'Carbon Prices'!$A$30:$A$32,0)))),IF($K$13="CPI",INDEX('Carbon Prices'!BV$15:BV$17,(MATCH($K$10,'Carbon Prices'!$A$15:$A$17,0))),INDEX('Carbon Prices'!BV$20:BV$22,(MATCH($K$10,'Carbon Prices'!$A$20:$A$22,0)))))</f>
        <v>0</v>
      </c>
      <c r="BX34" s="37">
        <f>SUMIF('Emissions Forecast'!$C$69:$C$74,"=Yes",'Emissions Forecast'!BY69:BY74)*IF($B$7="Real",IF($K$13="CPI",INDEX('Carbon Prices'!BW$25:BW$27,(MATCH($K$10,'Carbon Prices'!$A$25:$A$27,0))),INDEX('Carbon Prices'!BW$30:BW$32,(MATCH($K$10,'Carbon Prices'!$A$30:$A$32,0)))),IF($K$13="CPI",INDEX('Carbon Prices'!BW$15:BW$17,(MATCH($K$10,'Carbon Prices'!$A$15:$A$17,0))),INDEX('Carbon Prices'!BW$20:BW$22,(MATCH($K$10,'Carbon Prices'!$A$20:$A$22,0)))))</f>
        <v>0</v>
      </c>
      <c r="BY34" s="37">
        <f>SUMIF('Emissions Forecast'!$C$69:$C$74,"=Yes",'Emissions Forecast'!BZ69:BZ74)*IF($B$7="Real",IF($K$13="CPI",INDEX('Carbon Prices'!BX$25:BX$27,(MATCH($K$10,'Carbon Prices'!$A$25:$A$27,0))),INDEX('Carbon Prices'!BX$30:BX$32,(MATCH($K$10,'Carbon Prices'!$A$30:$A$32,0)))),IF($K$13="CPI",INDEX('Carbon Prices'!BX$15:BX$17,(MATCH($K$10,'Carbon Prices'!$A$15:$A$17,0))),INDEX('Carbon Prices'!BX$20:BX$22,(MATCH($K$10,'Carbon Prices'!$A$20:$A$22,0)))))</f>
        <v>0</v>
      </c>
      <c r="BZ34" s="37">
        <f>SUMIF('Emissions Forecast'!$C$69:$C$74,"=Yes",'Emissions Forecast'!CA69:CA74)*IF($B$7="Real",IF($K$13="CPI",INDEX('Carbon Prices'!BY$25:BY$27,(MATCH($K$10,'Carbon Prices'!$A$25:$A$27,0))),INDEX('Carbon Prices'!BY$30:BY$32,(MATCH($K$10,'Carbon Prices'!$A$30:$A$32,0)))),IF($K$13="CPI",INDEX('Carbon Prices'!BY$15:BY$17,(MATCH($K$10,'Carbon Prices'!$A$15:$A$17,0))),INDEX('Carbon Prices'!BY$20:BY$22,(MATCH($K$10,'Carbon Prices'!$A$20:$A$22,0)))))</f>
        <v>0</v>
      </c>
      <c r="CA34" s="37">
        <f>SUMIF('Emissions Forecast'!$C$69:$C$74,"=Yes",'Emissions Forecast'!CB69:CB74)*IF($B$7="Real",IF($K$13="CPI",INDEX('Carbon Prices'!BZ$25:BZ$27,(MATCH($K$10,'Carbon Prices'!$A$25:$A$27,0))),INDEX('Carbon Prices'!BZ$30:BZ$32,(MATCH($K$10,'Carbon Prices'!$A$30:$A$32,0)))),IF($K$13="CPI",INDEX('Carbon Prices'!BZ$15:BZ$17,(MATCH($K$10,'Carbon Prices'!$A$15:$A$17,0))),INDEX('Carbon Prices'!BZ$20:BZ$22,(MATCH($K$10,'Carbon Prices'!$A$20:$A$22,0)))))</f>
        <v>0</v>
      </c>
      <c r="CB34" s="37">
        <f>SUMIF('Emissions Forecast'!$C$69:$C$74,"=Yes",'Emissions Forecast'!CC69:CC74)*IF($B$7="Real",IF($K$13="CPI",INDEX('Carbon Prices'!CA$25:CA$27,(MATCH($K$10,'Carbon Prices'!$A$25:$A$27,0))),INDEX('Carbon Prices'!CA$30:CA$32,(MATCH($K$10,'Carbon Prices'!$A$30:$A$32,0)))),IF($K$13="CPI",INDEX('Carbon Prices'!CA$15:CA$17,(MATCH($K$10,'Carbon Prices'!$A$15:$A$17,0))),INDEX('Carbon Prices'!CA$20:CA$22,(MATCH($K$10,'Carbon Prices'!$A$20:$A$22,0)))))</f>
        <v>0</v>
      </c>
      <c r="CC34" s="37">
        <f>SUMIF('Emissions Forecast'!$C$69:$C$74,"=Yes",'Emissions Forecast'!CD69:CD74)*IF($B$7="Real",IF($K$13="CPI",INDEX('Carbon Prices'!CB$25:CB$27,(MATCH($K$10,'Carbon Prices'!$A$25:$A$27,0))),INDEX('Carbon Prices'!CB$30:CB$32,(MATCH($K$10,'Carbon Prices'!$A$30:$A$32,0)))),IF($K$13="CPI",INDEX('Carbon Prices'!CB$15:CB$17,(MATCH($K$10,'Carbon Prices'!$A$15:$A$17,0))),INDEX('Carbon Prices'!CB$20:CB$22,(MATCH($K$10,'Carbon Prices'!$A$20:$A$22,0)))))</f>
        <v>0</v>
      </c>
      <c r="CD34" s="37">
        <f>SUMIF('Emissions Forecast'!$C$69:$C$74,"=Yes",'Emissions Forecast'!CE69:CE74)*IF($B$7="Real",IF($K$13="CPI",INDEX('Carbon Prices'!CC$25:CC$27,(MATCH($K$10,'Carbon Prices'!$A$25:$A$27,0))),INDEX('Carbon Prices'!CC$30:CC$32,(MATCH($K$10,'Carbon Prices'!$A$30:$A$32,0)))),IF($K$13="CPI",INDEX('Carbon Prices'!CC$15:CC$17,(MATCH($K$10,'Carbon Prices'!$A$15:$A$17,0))),INDEX('Carbon Prices'!CC$20:CC$22,(MATCH($K$10,'Carbon Prices'!$A$20:$A$22,0)))))</f>
        <v>0</v>
      </c>
      <c r="CE34" s="37">
        <f>SUMIF('Emissions Forecast'!$C$69:$C$74,"=Yes",'Emissions Forecast'!CF69:CF74)*IF($B$7="Real",IF($K$13="CPI",INDEX('Carbon Prices'!CD$25:CD$27,(MATCH($K$10,'Carbon Prices'!$A$25:$A$27,0))),INDEX('Carbon Prices'!CD$30:CD$32,(MATCH($K$10,'Carbon Prices'!$A$30:$A$32,0)))),IF($K$13="CPI",INDEX('Carbon Prices'!CD$15:CD$17,(MATCH($K$10,'Carbon Prices'!$A$15:$A$17,0))),INDEX('Carbon Prices'!CD$20:CD$22,(MATCH($K$10,'Carbon Prices'!$A$20:$A$22,0)))))</f>
        <v>0</v>
      </c>
    </row>
    <row r="35" spans="1:83" s="44" customFormat="1" ht="15.75" customHeight="1" x14ac:dyDescent="0.35">
      <c r="A35" s="44" t="s">
        <v>23</v>
      </c>
      <c r="B35" s="37">
        <f>IF($B$7="Real",SUMPRODUCT('Discount Rates'!B$31:CD$31,C35:CE35),IF($K$13="CPI",SUMPRODUCT('Discount Rates'!B$32:CD$32,C35:CE35),SUMPRODUCT('Discount Rates'!B$33:CD$33,C35:CE35)))</f>
        <v>32946986.317193732</v>
      </c>
      <c r="C35" s="37">
        <f>SUMIF('Emissions Forecast'!$C$75:$C$79,"=Yes",'Emissions Forecast'!D75:D79)*IF($B$7="Real",IF($K$13="CPI",INDEX('Carbon Prices'!B$25:B$27,(MATCH($K$10,'Carbon Prices'!$A$25:$A$27,0))),INDEX('Carbon Prices'!B$30:B$32,(MATCH($K$10,'Carbon Prices'!$A$30:$A$32,0)))),IF($K$13="CPI",INDEX('Carbon Prices'!B$15:B$17,(MATCH($K$10,'Carbon Prices'!$A$15:$A$17,0))),INDEX('Carbon Prices'!B$20:B$22,(MATCH($K$10,'Carbon Prices'!$A$20:$A$22,0)))))</f>
        <v>0</v>
      </c>
      <c r="D35" s="37">
        <f>SUMIF('Emissions Forecast'!$C$75:$C$79,"=Yes",'Emissions Forecast'!E75:E79)*IF($B$7="Real",IF($K$13="CPI",INDEX('Carbon Prices'!C$25:C$27,(MATCH($K$10,'Carbon Prices'!$A$25:$A$27,0))),INDEX('Carbon Prices'!C$30:C$32,(MATCH($K$10,'Carbon Prices'!$A$30:$A$32,0)))),IF($K$13="CPI",INDEX('Carbon Prices'!C$15:C$17,(MATCH($K$10,'Carbon Prices'!$A$15:$A$17,0))),INDEX('Carbon Prices'!C$20:C$22,(MATCH($K$10,'Carbon Prices'!$A$20:$A$22,0)))))</f>
        <v>0</v>
      </c>
      <c r="E35" s="37">
        <f>SUMIF('Emissions Forecast'!$C$75:$C$79,"=Yes",'Emissions Forecast'!F75:F79)*IF($B$7="Real",IF($K$13="CPI",INDEX('Carbon Prices'!D$25:D$27,(MATCH($K$10,'Carbon Prices'!$A$25:$A$27,0))),INDEX('Carbon Prices'!D$30:D$32,(MATCH($K$10,'Carbon Prices'!$A$30:$A$32,0)))),IF($K$13="CPI",INDEX('Carbon Prices'!D$15:D$17,(MATCH($K$10,'Carbon Prices'!$A$15:$A$17,0))),INDEX('Carbon Prices'!D$20:D$22,(MATCH($K$10,'Carbon Prices'!$A$20:$A$22,0)))))</f>
        <v>0</v>
      </c>
      <c r="F35" s="37">
        <f>SUMIF('Emissions Forecast'!$C$75:$C$79,"=Yes",'Emissions Forecast'!G75:G79)*IF($B$7="Real",IF($K$13="CPI",INDEX('Carbon Prices'!E$25:E$27,(MATCH($K$10,'Carbon Prices'!$A$25:$A$27,0))),INDEX('Carbon Prices'!E$30:E$32,(MATCH($K$10,'Carbon Prices'!$A$30:$A$32,0)))),IF($K$13="CPI",INDEX('Carbon Prices'!E$15:E$17,(MATCH($K$10,'Carbon Prices'!$A$15:$A$17,0))),INDEX('Carbon Prices'!E$20:E$22,(MATCH($K$10,'Carbon Prices'!$A$20:$A$22,0)))))</f>
        <v>0</v>
      </c>
      <c r="G35" s="37">
        <f>SUMIF('Emissions Forecast'!$C$75:$C$79,"=Yes",'Emissions Forecast'!H75:H79)*IF($B$7="Real",IF($K$13="CPI",INDEX('Carbon Prices'!F$25:F$27,(MATCH($K$10,'Carbon Prices'!$A$25:$A$27,0))),INDEX('Carbon Prices'!F$30:F$32,(MATCH($K$10,'Carbon Prices'!$A$30:$A$32,0)))),IF($K$13="CPI",INDEX('Carbon Prices'!F$15:F$17,(MATCH($K$10,'Carbon Prices'!$A$15:$A$17,0))),INDEX('Carbon Prices'!F$20:F$22,(MATCH($K$10,'Carbon Prices'!$A$20:$A$22,0)))))</f>
        <v>0</v>
      </c>
      <c r="H35" s="37">
        <f>SUMIF('Emissions Forecast'!$C$75:$C$79,"=Yes",'Emissions Forecast'!I75:I79)*IF($B$7="Real",IF($K$13="CPI",INDEX('Carbon Prices'!G$25:G$27,(MATCH($K$10,'Carbon Prices'!$A$25:$A$27,0))),INDEX('Carbon Prices'!G$30:G$32,(MATCH($K$10,'Carbon Prices'!$A$30:$A$32,0)))),IF($K$13="CPI",INDEX('Carbon Prices'!G$15:G$17,(MATCH($K$10,'Carbon Prices'!$A$15:$A$17,0))),INDEX('Carbon Prices'!G$20:G$22,(MATCH($K$10,'Carbon Prices'!$A$20:$A$22,0)))))</f>
        <v>1850564.4044023617</v>
      </c>
      <c r="I35" s="37">
        <f>SUMIF('Emissions Forecast'!$C$75:$C$79,"=Yes",'Emissions Forecast'!J75:J79)*IF($B$7="Real",IF($K$13="CPI",INDEX('Carbon Prices'!H$25:H$27,(MATCH($K$10,'Carbon Prices'!$A$25:$A$27,0))),INDEX('Carbon Prices'!H$30:H$32,(MATCH($K$10,'Carbon Prices'!$A$30:$A$32,0)))),IF($K$13="CPI",INDEX('Carbon Prices'!H$15:H$17,(MATCH($K$10,'Carbon Prices'!$A$15:$A$17,0))),INDEX('Carbon Prices'!H$20:H$22,(MATCH($K$10,'Carbon Prices'!$A$20:$A$22,0)))))</f>
        <v>3684381.6196246115</v>
      </c>
      <c r="J35" s="37">
        <f>SUMIF('Emissions Forecast'!$C$75:$C$79,"=Yes",'Emissions Forecast'!K75:K79)*IF($B$7="Real",IF($K$13="CPI",INDEX('Carbon Prices'!I$25:I$27,(MATCH($K$10,'Carbon Prices'!$A$25:$A$27,0))),INDEX('Carbon Prices'!I$30:I$32,(MATCH($K$10,'Carbon Prices'!$A$30:$A$32,0)))),IF($K$13="CPI",INDEX('Carbon Prices'!I$15:I$17,(MATCH($K$10,'Carbon Prices'!$A$15:$A$17,0))),INDEX('Carbon Prices'!I$20:I$22,(MATCH($K$10,'Carbon Prices'!$A$20:$A$22,0)))))</f>
        <v>3666868.2191748219</v>
      </c>
      <c r="K35" s="37">
        <f>SUMIF('Emissions Forecast'!$C$75:$C$79,"=Yes",'Emissions Forecast'!L75:L79)*IF($B$7="Real",IF($K$13="CPI",INDEX('Carbon Prices'!J$25:J$27,(MATCH($K$10,'Carbon Prices'!$A$25:$A$27,0))),INDEX('Carbon Prices'!J$30:J$32,(MATCH($K$10,'Carbon Prices'!$A$30:$A$32,0)))),IF($K$13="CPI",INDEX('Carbon Prices'!J$15:J$17,(MATCH($K$10,'Carbon Prices'!$A$15:$A$17,0))),INDEX('Carbon Prices'!J$20:J$22,(MATCH($K$10,'Carbon Prices'!$A$20:$A$22,0)))))</f>
        <v>3648625.0937062907</v>
      </c>
      <c r="L35" s="37">
        <f>SUMIF('Emissions Forecast'!$C$75:$C$79,"=Yes",'Emissions Forecast'!M75:M79)*IF($B$7="Real",IF($K$13="CPI",INDEX('Carbon Prices'!K$25:K$27,(MATCH($K$10,'Carbon Prices'!$A$25:$A$27,0))),INDEX('Carbon Prices'!K$30:K$32,(MATCH($K$10,'Carbon Prices'!$A$30:$A$32,0)))),IF($K$13="CPI",INDEX('Carbon Prices'!K$15:K$17,(MATCH($K$10,'Carbon Prices'!$A$15:$A$17,0))),INDEX('Carbon Prices'!K$20:K$22,(MATCH($K$10,'Carbon Prices'!$A$20:$A$22,0)))))</f>
        <v>3629687.5932199256</v>
      </c>
      <c r="M35" s="37">
        <f>SUMIF('Emissions Forecast'!$C$75:$C$79,"=Yes",'Emissions Forecast'!N75:N79)*IF($B$7="Real",IF($K$13="CPI",INDEX('Carbon Prices'!L$25:L$27,(MATCH($K$10,'Carbon Prices'!$A$25:$A$27,0))),INDEX('Carbon Prices'!L$30:L$32,(MATCH($K$10,'Carbon Prices'!$A$30:$A$32,0)))),IF($K$13="CPI",INDEX('Carbon Prices'!L$15:L$17,(MATCH($K$10,'Carbon Prices'!$A$15:$A$17,0))),INDEX('Carbon Prices'!L$20:L$22,(MATCH($K$10,'Carbon Prices'!$A$20:$A$22,0)))))</f>
        <v>3610089.961997652</v>
      </c>
      <c r="N35" s="37">
        <f>SUMIF('Emissions Forecast'!$C$75:$C$79,"=Yes",'Emissions Forecast'!O75:O79)*IF($B$7="Real",IF($K$13="CPI",INDEX('Carbon Prices'!M$25:M$27,(MATCH($K$10,'Carbon Prices'!$A$25:$A$27,0))),INDEX('Carbon Prices'!M$30:M$32,(MATCH($K$10,'Carbon Prices'!$A$30:$A$32,0)))),IF($K$13="CPI",INDEX('Carbon Prices'!M$15:M$17,(MATCH($K$10,'Carbon Prices'!$A$15:$A$17,0))),INDEX('Carbon Prices'!M$20:M$22,(MATCH($K$10,'Carbon Prices'!$A$20:$A$22,0)))))</f>
        <v>3602505.7393884137</v>
      </c>
      <c r="O35" s="37">
        <f>SUMIF('Emissions Forecast'!$C$75:$C$79,"=Yes",'Emissions Forecast'!P75:P79)*IF($B$7="Real",IF($K$13="CPI",INDEX('Carbon Prices'!N$25:N$27,(MATCH($K$10,'Carbon Prices'!$A$25:$A$27,0))),INDEX('Carbon Prices'!N$30:N$32,(MATCH($K$10,'Carbon Prices'!$A$30:$A$32,0)))),IF($K$13="CPI",INDEX('Carbon Prices'!N$15:N$17,(MATCH($K$10,'Carbon Prices'!$A$15:$A$17,0))),INDEX('Carbon Prices'!N$20:N$22,(MATCH($K$10,'Carbon Prices'!$A$20:$A$22,0)))))</f>
        <v>3581438.4543627501</v>
      </c>
      <c r="P35" s="37">
        <f>SUMIF('Emissions Forecast'!$C$75:$C$79,"=Yes",'Emissions Forecast'!Q75:Q79)*IF($B$7="Real",IF($K$13="CPI",INDEX('Carbon Prices'!O$25:O$27,(MATCH($K$10,'Carbon Prices'!$A$25:$A$27,0))),INDEX('Carbon Prices'!O$30:O$32,(MATCH($K$10,'Carbon Prices'!$A$30:$A$32,0)))),IF($K$13="CPI",INDEX('Carbon Prices'!O$15:O$17,(MATCH($K$10,'Carbon Prices'!$A$15:$A$17,0))),INDEX('Carbon Prices'!O$20:O$22,(MATCH($K$10,'Carbon Prices'!$A$20:$A$22,0)))))</f>
        <v>3559812.2909569372</v>
      </c>
      <c r="Q35" s="37">
        <f>SUMIF('Emissions Forecast'!$C$75:$C$79,"=Yes",'Emissions Forecast'!R75:R79)*IF($B$7="Real",IF($K$13="CPI",INDEX('Carbon Prices'!P$25:P$27,(MATCH($K$10,'Carbon Prices'!$A$25:$A$27,0))),INDEX('Carbon Prices'!P$30:P$32,(MATCH($K$10,'Carbon Prices'!$A$30:$A$32,0)))),IF($K$13="CPI",INDEX('Carbon Prices'!P$15:P$17,(MATCH($K$10,'Carbon Prices'!$A$15:$A$17,0))),INDEX('Carbon Prices'!P$20:P$22,(MATCH($K$10,'Carbon Prices'!$A$20:$A$22,0)))))</f>
        <v>3549568.5695816339</v>
      </c>
      <c r="R35" s="37">
        <f>SUMIF('Emissions Forecast'!$C$75:$C$79,"=Yes",'Emissions Forecast'!S75:S79)*IF($B$7="Real",IF($K$13="CPI",INDEX('Carbon Prices'!Q$25:Q$27,(MATCH($K$10,'Carbon Prices'!$A$25:$A$27,0))),INDEX('Carbon Prices'!Q$30:Q$32,(MATCH($K$10,'Carbon Prices'!$A$30:$A$32,0)))),IF($K$13="CPI",INDEX('Carbon Prices'!Q$15:Q$17,(MATCH($K$10,'Carbon Prices'!$A$15:$A$17,0))),INDEX('Carbon Prices'!Q$20:Q$22,(MATCH($K$10,'Carbon Prices'!$A$20:$A$22,0)))))</f>
        <v>3526680.1816477608</v>
      </c>
      <c r="S35" s="37">
        <f>SUMIF('Emissions Forecast'!$C$75:$C$79,"=Yes",'Emissions Forecast'!T75:T79)*IF($B$7="Real",IF($K$13="CPI",INDEX('Carbon Prices'!R$25:R$27,(MATCH($K$10,'Carbon Prices'!$A$25:$A$27,0))),INDEX('Carbon Prices'!R$30:R$32,(MATCH($K$10,'Carbon Prices'!$A$30:$A$32,0)))),IF($K$13="CPI",INDEX('Carbon Prices'!R$15:R$17,(MATCH($K$10,'Carbon Prices'!$A$15:$A$17,0))),INDEX('Carbon Prices'!R$20:R$22,(MATCH($K$10,'Carbon Prices'!$A$20:$A$22,0)))))</f>
        <v>3514773.4572323812</v>
      </c>
      <c r="T35" s="37">
        <f>SUMIF('Emissions Forecast'!$C$75:$C$79,"=Yes",'Emissions Forecast'!U75:U79)*IF($B$7="Real",IF($K$13="CPI",INDEX('Carbon Prices'!S$25:S$27,(MATCH($K$10,'Carbon Prices'!$A$25:$A$27,0))),INDEX('Carbon Prices'!S$30:S$32,(MATCH($K$10,'Carbon Prices'!$A$30:$A$32,0)))),IF($K$13="CPI",INDEX('Carbon Prices'!S$15:S$17,(MATCH($K$10,'Carbon Prices'!$A$15:$A$17,0))),INDEX('Carbon Prices'!S$20:S$22,(MATCH($K$10,'Carbon Prices'!$A$20:$A$22,0)))))</f>
        <v>3501977.769229427</v>
      </c>
      <c r="U35" s="37">
        <f>SUMIF('Emissions Forecast'!$C$75:$C$79,"=Yes",'Emissions Forecast'!V75:V79)*IF($B$7="Real",IF($K$13="CPI",INDEX('Carbon Prices'!T$25:T$27,(MATCH($K$10,'Carbon Prices'!$A$25:$A$27,0))),INDEX('Carbon Prices'!T$30:T$32,(MATCH($K$10,'Carbon Prices'!$A$30:$A$32,0)))),IF($K$13="CPI",INDEX('Carbon Prices'!T$15:T$17,(MATCH($K$10,'Carbon Prices'!$A$15:$A$17,0))),INDEX('Carbon Prices'!T$20:T$22,(MATCH($K$10,'Carbon Prices'!$A$20:$A$22,0)))))</f>
        <v>3477328.353055866</v>
      </c>
      <c r="V35" s="37">
        <f>SUMIF('Emissions Forecast'!$C$75:$C$79,"=Yes",'Emissions Forecast'!W75:W79)*IF($B$7="Real",IF($K$13="CPI",INDEX('Carbon Prices'!U$25:U$27,(MATCH($K$10,'Carbon Prices'!$A$25:$A$27,0))),INDEX('Carbon Prices'!U$30:U$32,(MATCH($K$10,'Carbon Prices'!$A$30:$A$32,0)))),IF($K$13="CPI",INDEX('Carbon Prices'!U$15:U$17,(MATCH($K$10,'Carbon Prices'!$A$15:$A$17,0))),INDEX('Carbon Prices'!U$20:U$22,(MATCH($K$10,'Carbon Prices'!$A$20:$A$22,0)))))</f>
        <v>3463087.6189219817</v>
      </c>
      <c r="W35" s="37">
        <f>SUMIF('Emissions Forecast'!$C$75:$C$79,"=Yes",'Emissions Forecast'!X75:X79)*IF($B$7="Real",IF($K$13="CPI",INDEX('Carbon Prices'!V$25:V$27,(MATCH($K$10,'Carbon Prices'!$A$25:$A$27,0))),INDEX('Carbon Prices'!V$30:V$32,(MATCH($K$10,'Carbon Prices'!$A$30:$A$32,0)))),IF($K$13="CPI",INDEX('Carbon Prices'!V$15:V$17,(MATCH($K$10,'Carbon Prices'!$A$15:$A$17,0))),INDEX('Carbon Prices'!V$20:V$22,(MATCH($K$10,'Carbon Prices'!$A$20:$A$22,0)))))</f>
        <v>3448068.4251681808</v>
      </c>
      <c r="X35" s="37">
        <f>SUMIF('Emissions Forecast'!$C$75:$C$79,"=Yes",'Emissions Forecast'!Y75:Y79)*IF($B$7="Real",IF($K$13="CPI",INDEX('Carbon Prices'!W$25:W$27,(MATCH($K$10,'Carbon Prices'!$A$25:$A$27,0))),INDEX('Carbon Prices'!W$30:W$32,(MATCH($K$10,'Carbon Prices'!$A$30:$A$32,0)))),IF($K$13="CPI",INDEX('Carbon Prices'!W$15:W$17,(MATCH($K$10,'Carbon Prices'!$A$15:$A$17,0))),INDEX('Carbon Prices'!W$20:W$22,(MATCH($K$10,'Carbon Prices'!$A$20:$A$22,0)))))</f>
        <v>1716153.3873611633</v>
      </c>
      <c r="Y35" s="37">
        <f>SUMIF('Emissions Forecast'!$C$75:$C$79,"=Yes",'Emissions Forecast'!Z75:Z79)*IF($B$7="Real",IF($K$13="CPI",INDEX('Carbon Prices'!X$25:X$27,(MATCH($K$10,'Carbon Prices'!$A$25:$A$27,0))),INDEX('Carbon Prices'!X$30:X$32,(MATCH($K$10,'Carbon Prices'!$A$30:$A$32,0)))),IF($K$13="CPI",INDEX('Carbon Prices'!X$15:X$17,(MATCH($K$10,'Carbon Prices'!$A$15:$A$17,0))),INDEX('Carbon Prices'!X$20:X$22,(MATCH($K$10,'Carbon Prices'!$A$20:$A$22,0)))))</f>
        <v>1707918.7789625938</v>
      </c>
      <c r="Z35" s="37">
        <f>SUMIF('Emissions Forecast'!$C$75:$C$79,"=Yes",'Emissions Forecast'!AA75:AA79)*IF($B$7="Real",IF($K$13="CPI",INDEX('Carbon Prices'!Y$25:Y$27,(MATCH($K$10,'Carbon Prices'!$A$25:$A$27,0))),INDEX('Carbon Prices'!Y$30:Y$32,(MATCH($K$10,'Carbon Prices'!$A$30:$A$32,0)))),IF($K$13="CPI",INDEX('Carbon Prices'!Y$15:Y$17,(MATCH($K$10,'Carbon Prices'!$A$15:$A$17,0))),INDEX('Carbon Prices'!Y$20:Y$22,(MATCH($K$10,'Carbon Prices'!$A$20:$A$22,0)))))</f>
        <v>0</v>
      </c>
      <c r="AA35" s="37">
        <f>SUMIF('Emissions Forecast'!$C$75:$C$79,"=Yes",'Emissions Forecast'!AB75:AB79)*IF($B$7="Real",IF($K$13="CPI",INDEX('Carbon Prices'!Z$25:Z$27,(MATCH($K$10,'Carbon Prices'!$A$25:$A$27,0))),INDEX('Carbon Prices'!Z$30:Z$32,(MATCH($K$10,'Carbon Prices'!$A$30:$A$32,0)))),IF($K$13="CPI",INDEX('Carbon Prices'!Z$15:Z$17,(MATCH($K$10,'Carbon Prices'!$A$15:$A$17,0))),INDEX('Carbon Prices'!Z$20:Z$22,(MATCH($K$10,'Carbon Prices'!$A$20:$A$22,0)))))</f>
        <v>0</v>
      </c>
      <c r="AB35" s="37">
        <f>SUMIF('Emissions Forecast'!$C$75:$C$79,"=Yes",'Emissions Forecast'!AC75:AC79)*IF($B$7="Real",IF($K$13="CPI",INDEX('Carbon Prices'!AA$25:AA$27,(MATCH($K$10,'Carbon Prices'!$A$25:$A$27,0))),INDEX('Carbon Prices'!AA$30:AA$32,(MATCH($K$10,'Carbon Prices'!$A$30:$A$32,0)))),IF($K$13="CPI",INDEX('Carbon Prices'!AA$15:AA$17,(MATCH($K$10,'Carbon Prices'!$A$15:$A$17,0))),INDEX('Carbon Prices'!AA$20:AA$22,(MATCH($K$10,'Carbon Prices'!$A$20:$A$22,0)))))</f>
        <v>0</v>
      </c>
      <c r="AC35" s="37">
        <f>SUMIF('Emissions Forecast'!$C$75:$C$79,"=Yes",'Emissions Forecast'!AD75:AD79)*IF($B$7="Real",IF($K$13="CPI",INDEX('Carbon Prices'!AB$25:AB$27,(MATCH($K$10,'Carbon Prices'!$A$25:$A$27,0))),INDEX('Carbon Prices'!AB$30:AB$32,(MATCH($K$10,'Carbon Prices'!$A$30:$A$32,0)))),IF($K$13="CPI",INDEX('Carbon Prices'!AB$15:AB$17,(MATCH($K$10,'Carbon Prices'!$A$15:$A$17,0))),INDEX('Carbon Prices'!AB$20:AB$22,(MATCH($K$10,'Carbon Prices'!$A$20:$A$22,0)))))</f>
        <v>0</v>
      </c>
      <c r="AD35" s="37">
        <f>SUMIF('Emissions Forecast'!$C$75:$C$79,"=Yes",'Emissions Forecast'!AE75:AE79)*IF($B$7="Real",IF($K$13="CPI",INDEX('Carbon Prices'!AC$25:AC$27,(MATCH($K$10,'Carbon Prices'!$A$25:$A$27,0))),INDEX('Carbon Prices'!AC$30:AC$32,(MATCH($K$10,'Carbon Prices'!$A$30:$A$32,0)))),IF($K$13="CPI",INDEX('Carbon Prices'!AC$15:AC$17,(MATCH($K$10,'Carbon Prices'!$A$15:$A$17,0))),INDEX('Carbon Prices'!AC$20:AC$22,(MATCH($K$10,'Carbon Prices'!$A$20:$A$22,0)))))</f>
        <v>0</v>
      </c>
      <c r="AE35" s="37">
        <f>SUMIF('Emissions Forecast'!$C$75:$C$79,"=Yes",'Emissions Forecast'!AF75:AF79)*IF($B$7="Real",IF($K$13="CPI",INDEX('Carbon Prices'!AD$25:AD$27,(MATCH($K$10,'Carbon Prices'!$A$25:$A$27,0))),INDEX('Carbon Prices'!AD$30:AD$32,(MATCH($K$10,'Carbon Prices'!$A$30:$A$32,0)))),IF($K$13="CPI",INDEX('Carbon Prices'!AD$15:AD$17,(MATCH($K$10,'Carbon Prices'!$A$15:$A$17,0))),INDEX('Carbon Prices'!AD$20:AD$22,(MATCH($K$10,'Carbon Prices'!$A$20:$A$22,0)))))</f>
        <v>0</v>
      </c>
      <c r="AF35" s="37">
        <f>SUMIF('Emissions Forecast'!$C$75:$C$79,"=Yes",'Emissions Forecast'!AG75:AG79)*IF($B$7="Real",IF($K$13="CPI",INDEX('Carbon Prices'!AE$25:AE$27,(MATCH($K$10,'Carbon Prices'!$A$25:$A$27,0))),INDEX('Carbon Prices'!AE$30:AE$32,(MATCH($K$10,'Carbon Prices'!$A$30:$A$32,0)))),IF($K$13="CPI",INDEX('Carbon Prices'!AE$15:AE$17,(MATCH($K$10,'Carbon Prices'!$A$15:$A$17,0))),INDEX('Carbon Prices'!AE$20:AE$22,(MATCH($K$10,'Carbon Prices'!$A$20:$A$22,0)))))</f>
        <v>0</v>
      </c>
      <c r="AG35" s="37">
        <f>SUMIF('Emissions Forecast'!$C$75:$C$79,"=Yes",'Emissions Forecast'!AH75:AH79)*IF($B$7="Real",IF($K$13="CPI",INDEX('Carbon Prices'!AF$25:AF$27,(MATCH($K$10,'Carbon Prices'!$A$25:$A$27,0))),INDEX('Carbon Prices'!AF$30:AF$32,(MATCH($K$10,'Carbon Prices'!$A$30:$A$32,0)))),IF($K$13="CPI",INDEX('Carbon Prices'!AF$15:AF$17,(MATCH($K$10,'Carbon Prices'!$A$15:$A$17,0))),INDEX('Carbon Prices'!AF$20:AF$22,(MATCH($K$10,'Carbon Prices'!$A$20:$A$22,0)))))</f>
        <v>0</v>
      </c>
      <c r="AH35" s="37">
        <f>SUMIF('Emissions Forecast'!$C$75:$C$79,"=Yes",'Emissions Forecast'!AI75:AI79)*IF($B$7="Real",IF($K$13="CPI",INDEX('Carbon Prices'!AG$25:AG$27,(MATCH($K$10,'Carbon Prices'!$A$25:$A$27,0))),INDEX('Carbon Prices'!AG$30:AG$32,(MATCH($K$10,'Carbon Prices'!$A$30:$A$32,0)))),IF($K$13="CPI",INDEX('Carbon Prices'!AG$15:AG$17,(MATCH($K$10,'Carbon Prices'!$A$15:$A$17,0))),INDEX('Carbon Prices'!AG$20:AG$22,(MATCH($K$10,'Carbon Prices'!$A$20:$A$22,0)))))</f>
        <v>0</v>
      </c>
      <c r="AI35" s="37">
        <f>SUMIF('Emissions Forecast'!$C$75:$C$79,"=Yes",'Emissions Forecast'!AJ75:AJ79)*IF($B$7="Real",IF($K$13="CPI",INDEX('Carbon Prices'!AH$25:AH$27,(MATCH($K$10,'Carbon Prices'!$A$25:$A$27,0))),INDEX('Carbon Prices'!AH$30:AH$32,(MATCH($K$10,'Carbon Prices'!$A$30:$A$32,0)))),IF($K$13="CPI",INDEX('Carbon Prices'!AH$15:AH$17,(MATCH($K$10,'Carbon Prices'!$A$15:$A$17,0))),INDEX('Carbon Prices'!AH$20:AH$22,(MATCH($K$10,'Carbon Prices'!$A$20:$A$22,0)))))</f>
        <v>0</v>
      </c>
      <c r="AJ35" s="37">
        <f>SUMIF('Emissions Forecast'!$C$75:$C$79,"=Yes",'Emissions Forecast'!AK75:AK79)*IF($B$7="Real",IF($K$13="CPI",INDEX('Carbon Prices'!AI$25:AI$27,(MATCH($K$10,'Carbon Prices'!$A$25:$A$27,0))),INDEX('Carbon Prices'!AI$30:AI$32,(MATCH($K$10,'Carbon Prices'!$A$30:$A$32,0)))),IF($K$13="CPI",INDEX('Carbon Prices'!AI$15:AI$17,(MATCH($K$10,'Carbon Prices'!$A$15:$A$17,0))),INDEX('Carbon Prices'!AI$20:AI$22,(MATCH($K$10,'Carbon Prices'!$A$20:$A$22,0)))))</f>
        <v>0</v>
      </c>
      <c r="AK35" s="37">
        <f>SUMIF('Emissions Forecast'!$C$75:$C$79,"=Yes",'Emissions Forecast'!AL75:AL79)*IF($B$7="Real",IF($K$13="CPI",INDEX('Carbon Prices'!AJ$25:AJ$27,(MATCH($K$10,'Carbon Prices'!$A$25:$A$27,0))),INDEX('Carbon Prices'!AJ$30:AJ$32,(MATCH($K$10,'Carbon Prices'!$A$30:$A$32,0)))),IF($K$13="CPI",INDEX('Carbon Prices'!AJ$15:AJ$17,(MATCH($K$10,'Carbon Prices'!$A$15:$A$17,0))),INDEX('Carbon Prices'!AJ$20:AJ$22,(MATCH($K$10,'Carbon Prices'!$A$20:$A$22,0)))))</f>
        <v>0</v>
      </c>
      <c r="AL35" s="37">
        <f>SUMIF('Emissions Forecast'!$C$75:$C$79,"=Yes",'Emissions Forecast'!AM75:AM79)*IF($B$7="Real",IF($K$13="CPI",INDEX('Carbon Prices'!AK$25:AK$27,(MATCH($K$10,'Carbon Prices'!$A$25:$A$27,0))),INDEX('Carbon Prices'!AK$30:AK$32,(MATCH($K$10,'Carbon Prices'!$A$30:$A$32,0)))),IF($K$13="CPI",INDEX('Carbon Prices'!AK$15:AK$17,(MATCH($K$10,'Carbon Prices'!$A$15:$A$17,0))),INDEX('Carbon Prices'!AK$20:AK$22,(MATCH($K$10,'Carbon Prices'!$A$20:$A$22,0)))))</f>
        <v>0</v>
      </c>
      <c r="AM35" s="37">
        <f>SUMIF('Emissions Forecast'!$C$75:$C$79,"=Yes",'Emissions Forecast'!AN75:AN79)*IF($B$7="Real",IF($K$13="CPI",INDEX('Carbon Prices'!AL$25:AL$27,(MATCH($K$10,'Carbon Prices'!$A$25:$A$27,0))),INDEX('Carbon Prices'!AL$30:AL$32,(MATCH($K$10,'Carbon Prices'!$A$30:$A$32,0)))),IF($K$13="CPI",INDEX('Carbon Prices'!AL$15:AL$17,(MATCH($K$10,'Carbon Prices'!$A$15:$A$17,0))),INDEX('Carbon Prices'!AL$20:AL$22,(MATCH($K$10,'Carbon Prices'!$A$20:$A$22,0)))))</f>
        <v>0</v>
      </c>
      <c r="AN35" s="37">
        <f>SUMIF('Emissions Forecast'!$C$75:$C$79,"=Yes",'Emissions Forecast'!AO75:AO79)*IF($B$7="Real",IF($K$13="CPI",INDEX('Carbon Prices'!AM$25:AM$27,(MATCH($K$10,'Carbon Prices'!$A$25:$A$27,0))),INDEX('Carbon Prices'!AM$30:AM$32,(MATCH($K$10,'Carbon Prices'!$A$30:$A$32,0)))),IF($K$13="CPI",INDEX('Carbon Prices'!AM$15:AM$17,(MATCH($K$10,'Carbon Prices'!$A$15:$A$17,0))),INDEX('Carbon Prices'!AM$20:AM$22,(MATCH($K$10,'Carbon Prices'!$A$20:$A$22,0)))))</f>
        <v>0</v>
      </c>
      <c r="AO35" s="37">
        <f>SUMIF('Emissions Forecast'!$C$75:$C$79,"=Yes",'Emissions Forecast'!AP75:AP79)*IF($B$7="Real",IF($K$13="CPI",INDEX('Carbon Prices'!AN$25:AN$27,(MATCH($K$10,'Carbon Prices'!$A$25:$A$27,0))),INDEX('Carbon Prices'!AN$30:AN$32,(MATCH($K$10,'Carbon Prices'!$A$30:$A$32,0)))),IF($K$13="CPI",INDEX('Carbon Prices'!AN$15:AN$17,(MATCH($K$10,'Carbon Prices'!$A$15:$A$17,0))),INDEX('Carbon Prices'!AN$20:AN$22,(MATCH($K$10,'Carbon Prices'!$A$20:$A$22,0)))))</f>
        <v>0</v>
      </c>
      <c r="AP35" s="37">
        <f>SUMIF('Emissions Forecast'!$C$75:$C$79,"=Yes",'Emissions Forecast'!AQ75:AQ79)*IF($B$7="Real",IF($K$13="CPI",INDEX('Carbon Prices'!AO$25:AO$27,(MATCH($K$10,'Carbon Prices'!$A$25:$A$27,0))),INDEX('Carbon Prices'!AO$30:AO$32,(MATCH($K$10,'Carbon Prices'!$A$30:$A$32,0)))),IF($K$13="CPI",INDEX('Carbon Prices'!AO$15:AO$17,(MATCH($K$10,'Carbon Prices'!$A$15:$A$17,0))),INDEX('Carbon Prices'!AO$20:AO$22,(MATCH($K$10,'Carbon Prices'!$A$20:$A$22,0)))))</f>
        <v>0</v>
      </c>
      <c r="AQ35" s="37">
        <f>SUMIF('Emissions Forecast'!$C$75:$C$79,"=Yes",'Emissions Forecast'!AR75:AR79)*IF($B$7="Real",IF($K$13="CPI",INDEX('Carbon Prices'!AP$25:AP$27,(MATCH($K$10,'Carbon Prices'!$A$25:$A$27,0))),INDEX('Carbon Prices'!AP$30:AP$32,(MATCH($K$10,'Carbon Prices'!$A$30:$A$32,0)))),IF($K$13="CPI",INDEX('Carbon Prices'!AP$15:AP$17,(MATCH($K$10,'Carbon Prices'!$A$15:$A$17,0))),INDEX('Carbon Prices'!AP$20:AP$22,(MATCH($K$10,'Carbon Prices'!$A$20:$A$22,0)))))</f>
        <v>0</v>
      </c>
      <c r="AR35" s="37">
        <f>SUMIF('Emissions Forecast'!$C$75:$C$79,"=Yes",'Emissions Forecast'!AS75:AS79)*IF($B$7="Real",IF($K$13="CPI",INDEX('Carbon Prices'!AQ$25:AQ$27,(MATCH($K$10,'Carbon Prices'!$A$25:$A$27,0))),INDEX('Carbon Prices'!AQ$30:AQ$32,(MATCH($K$10,'Carbon Prices'!$A$30:$A$32,0)))),IF($K$13="CPI",INDEX('Carbon Prices'!AQ$15:AQ$17,(MATCH($K$10,'Carbon Prices'!$A$15:$A$17,0))),INDEX('Carbon Prices'!AQ$20:AQ$22,(MATCH($K$10,'Carbon Prices'!$A$20:$A$22,0)))))</f>
        <v>0</v>
      </c>
      <c r="AS35" s="37">
        <f>SUMIF('Emissions Forecast'!$C$75:$C$79,"=Yes",'Emissions Forecast'!AT75:AT79)*IF($B$7="Real",IF($K$13="CPI",INDEX('Carbon Prices'!AR$25:AR$27,(MATCH($K$10,'Carbon Prices'!$A$25:$A$27,0))),INDEX('Carbon Prices'!AR$30:AR$32,(MATCH($K$10,'Carbon Prices'!$A$30:$A$32,0)))),IF($K$13="CPI",INDEX('Carbon Prices'!AR$15:AR$17,(MATCH($K$10,'Carbon Prices'!$A$15:$A$17,0))),INDEX('Carbon Prices'!AR$20:AR$22,(MATCH($K$10,'Carbon Prices'!$A$20:$A$22,0)))))</f>
        <v>0</v>
      </c>
      <c r="AT35" s="37">
        <f>SUMIF('Emissions Forecast'!$C$75:$C$79,"=Yes",'Emissions Forecast'!AU75:AU79)*IF($B$7="Real",IF($K$13="CPI",INDEX('Carbon Prices'!AS$25:AS$27,(MATCH($K$10,'Carbon Prices'!$A$25:$A$27,0))),INDEX('Carbon Prices'!AS$30:AS$32,(MATCH($K$10,'Carbon Prices'!$A$30:$A$32,0)))),IF($K$13="CPI",INDEX('Carbon Prices'!AS$15:AS$17,(MATCH($K$10,'Carbon Prices'!$A$15:$A$17,0))),INDEX('Carbon Prices'!AS$20:AS$22,(MATCH($K$10,'Carbon Prices'!$A$20:$A$22,0)))))</f>
        <v>0</v>
      </c>
      <c r="AU35" s="37">
        <f>SUMIF('Emissions Forecast'!$C$75:$C$79,"=Yes",'Emissions Forecast'!AV75:AV79)*IF($B$7="Real",IF($K$13="CPI",INDEX('Carbon Prices'!AT$25:AT$27,(MATCH($K$10,'Carbon Prices'!$A$25:$A$27,0))),INDEX('Carbon Prices'!AT$30:AT$32,(MATCH($K$10,'Carbon Prices'!$A$30:$A$32,0)))),IF($K$13="CPI",INDEX('Carbon Prices'!AT$15:AT$17,(MATCH($K$10,'Carbon Prices'!$A$15:$A$17,0))),INDEX('Carbon Prices'!AT$20:AT$22,(MATCH($K$10,'Carbon Prices'!$A$20:$A$22,0)))))</f>
        <v>0</v>
      </c>
      <c r="AV35" s="37">
        <f>SUMIF('Emissions Forecast'!$C$75:$C$79,"=Yes",'Emissions Forecast'!AW75:AW79)*IF($B$7="Real",IF($K$13="CPI",INDEX('Carbon Prices'!AU$25:AU$27,(MATCH($K$10,'Carbon Prices'!$A$25:$A$27,0))),INDEX('Carbon Prices'!AU$30:AU$32,(MATCH($K$10,'Carbon Prices'!$A$30:$A$32,0)))),IF($K$13="CPI",INDEX('Carbon Prices'!AU$15:AU$17,(MATCH($K$10,'Carbon Prices'!$A$15:$A$17,0))),INDEX('Carbon Prices'!AU$20:AU$22,(MATCH($K$10,'Carbon Prices'!$A$20:$A$22,0)))))</f>
        <v>0</v>
      </c>
      <c r="AW35" s="37">
        <f>SUMIF('Emissions Forecast'!$C$75:$C$79,"=Yes",'Emissions Forecast'!AX75:AX79)*IF($B$7="Real",IF($K$13="CPI",INDEX('Carbon Prices'!AV$25:AV$27,(MATCH($K$10,'Carbon Prices'!$A$25:$A$27,0))),INDEX('Carbon Prices'!AV$30:AV$32,(MATCH($K$10,'Carbon Prices'!$A$30:$A$32,0)))),IF($K$13="CPI",INDEX('Carbon Prices'!AV$15:AV$17,(MATCH($K$10,'Carbon Prices'!$A$15:$A$17,0))),INDEX('Carbon Prices'!AV$20:AV$22,(MATCH($K$10,'Carbon Prices'!$A$20:$A$22,0)))))</f>
        <v>0</v>
      </c>
      <c r="AX35" s="37">
        <f>SUMIF('Emissions Forecast'!$C$75:$C$79,"=Yes",'Emissions Forecast'!AY75:AY79)*IF($B$7="Real",IF($K$13="CPI",INDEX('Carbon Prices'!AW$25:AW$27,(MATCH($K$10,'Carbon Prices'!$A$25:$A$27,0))),INDEX('Carbon Prices'!AW$30:AW$32,(MATCH($K$10,'Carbon Prices'!$A$30:$A$32,0)))),IF($K$13="CPI",INDEX('Carbon Prices'!AW$15:AW$17,(MATCH($K$10,'Carbon Prices'!$A$15:$A$17,0))),INDEX('Carbon Prices'!AW$20:AW$22,(MATCH($K$10,'Carbon Prices'!$A$20:$A$22,0)))))</f>
        <v>0</v>
      </c>
      <c r="AY35" s="37">
        <f>SUMIF('Emissions Forecast'!$C$75:$C$79,"=Yes",'Emissions Forecast'!AZ75:AZ79)*IF($B$7="Real",IF($K$13="CPI",INDEX('Carbon Prices'!AX$25:AX$27,(MATCH($K$10,'Carbon Prices'!$A$25:$A$27,0))),INDEX('Carbon Prices'!AX$30:AX$32,(MATCH($K$10,'Carbon Prices'!$A$30:$A$32,0)))),IF($K$13="CPI",INDEX('Carbon Prices'!AX$15:AX$17,(MATCH($K$10,'Carbon Prices'!$A$15:$A$17,0))),INDEX('Carbon Prices'!AX$20:AX$22,(MATCH($K$10,'Carbon Prices'!$A$20:$A$22,0)))))</f>
        <v>0</v>
      </c>
      <c r="AZ35" s="37">
        <f>SUMIF('Emissions Forecast'!$C$75:$C$79,"=Yes",'Emissions Forecast'!BA75:BA79)*IF($B$7="Real",IF($K$13="CPI",INDEX('Carbon Prices'!AY$25:AY$27,(MATCH($K$10,'Carbon Prices'!$A$25:$A$27,0))),INDEX('Carbon Prices'!AY$30:AY$32,(MATCH($K$10,'Carbon Prices'!$A$30:$A$32,0)))),IF($K$13="CPI",INDEX('Carbon Prices'!AY$15:AY$17,(MATCH($K$10,'Carbon Prices'!$A$15:$A$17,0))),INDEX('Carbon Prices'!AY$20:AY$22,(MATCH($K$10,'Carbon Prices'!$A$20:$A$22,0)))))</f>
        <v>0</v>
      </c>
      <c r="BA35" s="37">
        <f>SUMIF('Emissions Forecast'!$C$75:$C$79,"=Yes",'Emissions Forecast'!BB75:BB79)*IF($B$7="Real",IF($K$13="CPI",INDEX('Carbon Prices'!AZ$25:AZ$27,(MATCH($K$10,'Carbon Prices'!$A$25:$A$27,0))),INDEX('Carbon Prices'!AZ$30:AZ$32,(MATCH($K$10,'Carbon Prices'!$A$30:$A$32,0)))),IF($K$13="CPI",INDEX('Carbon Prices'!AZ$15:AZ$17,(MATCH($K$10,'Carbon Prices'!$A$15:$A$17,0))),INDEX('Carbon Prices'!AZ$20:AZ$22,(MATCH($K$10,'Carbon Prices'!$A$20:$A$22,0)))))</f>
        <v>0</v>
      </c>
      <c r="BB35" s="37">
        <f>SUMIF('Emissions Forecast'!$C$75:$C$79,"=Yes",'Emissions Forecast'!BC75:BC79)*IF($B$7="Real",IF($K$13="CPI",INDEX('Carbon Prices'!BA$25:BA$27,(MATCH($K$10,'Carbon Prices'!$A$25:$A$27,0))),INDEX('Carbon Prices'!BA$30:BA$32,(MATCH($K$10,'Carbon Prices'!$A$30:$A$32,0)))),IF($K$13="CPI",INDEX('Carbon Prices'!BA$15:BA$17,(MATCH($K$10,'Carbon Prices'!$A$15:$A$17,0))),INDEX('Carbon Prices'!BA$20:BA$22,(MATCH($K$10,'Carbon Prices'!$A$20:$A$22,0)))))</f>
        <v>0</v>
      </c>
      <c r="BC35" s="37">
        <f>SUMIF('Emissions Forecast'!$C$75:$C$79,"=Yes",'Emissions Forecast'!BD75:BD79)*IF($B$7="Real",IF($K$13="CPI",INDEX('Carbon Prices'!BB$25:BB$27,(MATCH($K$10,'Carbon Prices'!$A$25:$A$27,0))),INDEX('Carbon Prices'!BB$30:BB$32,(MATCH($K$10,'Carbon Prices'!$A$30:$A$32,0)))),IF($K$13="CPI",INDEX('Carbon Prices'!BB$15:BB$17,(MATCH($K$10,'Carbon Prices'!$A$15:$A$17,0))),INDEX('Carbon Prices'!BB$20:BB$22,(MATCH($K$10,'Carbon Prices'!$A$20:$A$22,0)))))</f>
        <v>0</v>
      </c>
      <c r="BD35" s="37">
        <f>SUMIF('Emissions Forecast'!$C$75:$C$79,"=Yes",'Emissions Forecast'!BE75:BE79)*IF($B$7="Real",IF($K$13="CPI",INDEX('Carbon Prices'!BC$25:BC$27,(MATCH($K$10,'Carbon Prices'!$A$25:$A$27,0))),INDEX('Carbon Prices'!BC$30:BC$32,(MATCH($K$10,'Carbon Prices'!$A$30:$A$32,0)))),IF($K$13="CPI",INDEX('Carbon Prices'!BC$15:BC$17,(MATCH($K$10,'Carbon Prices'!$A$15:$A$17,0))),INDEX('Carbon Prices'!BC$20:BC$22,(MATCH($K$10,'Carbon Prices'!$A$20:$A$22,0)))))</f>
        <v>0</v>
      </c>
      <c r="BE35" s="37">
        <f>SUMIF('Emissions Forecast'!$C$75:$C$79,"=Yes",'Emissions Forecast'!BF75:BF79)*IF($B$7="Real",IF($K$13="CPI",INDEX('Carbon Prices'!BD$25:BD$27,(MATCH($K$10,'Carbon Prices'!$A$25:$A$27,0))),INDEX('Carbon Prices'!BD$30:BD$32,(MATCH($K$10,'Carbon Prices'!$A$30:$A$32,0)))),IF($K$13="CPI",INDEX('Carbon Prices'!BD$15:BD$17,(MATCH($K$10,'Carbon Prices'!$A$15:$A$17,0))),INDEX('Carbon Prices'!BD$20:BD$22,(MATCH($K$10,'Carbon Prices'!$A$20:$A$22,0)))))</f>
        <v>0</v>
      </c>
      <c r="BF35" s="37">
        <f>SUMIF('Emissions Forecast'!$C$75:$C$79,"=Yes",'Emissions Forecast'!BG75:BG79)*IF($B$7="Real",IF($K$13="CPI",INDEX('Carbon Prices'!BE$25:BE$27,(MATCH($K$10,'Carbon Prices'!$A$25:$A$27,0))),INDEX('Carbon Prices'!BE$30:BE$32,(MATCH($K$10,'Carbon Prices'!$A$30:$A$32,0)))),IF($K$13="CPI",INDEX('Carbon Prices'!BE$15:BE$17,(MATCH($K$10,'Carbon Prices'!$A$15:$A$17,0))),INDEX('Carbon Prices'!BE$20:BE$22,(MATCH($K$10,'Carbon Prices'!$A$20:$A$22,0)))))</f>
        <v>0</v>
      </c>
      <c r="BG35" s="37">
        <f>SUMIF('Emissions Forecast'!$C$75:$C$79,"=Yes",'Emissions Forecast'!BH75:BH79)*IF($B$7="Real",IF($K$13="CPI",INDEX('Carbon Prices'!BF$25:BF$27,(MATCH($K$10,'Carbon Prices'!$A$25:$A$27,0))),INDEX('Carbon Prices'!BF$30:BF$32,(MATCH($K$10,'Carbon Prices'!$A$30:$A$32,0)))),IF($K$13="CPI",INDEX('Carbon Prices'!BF$15:BF$17,(MATCH($K$10,'Carbon Prices'!$A$15:$A$17,0))),INDEX('Carbon Prices'!BF$20:BF$22,(MATCH($K$10,'Carbon Prices'!$A$20:$A$22,0)))))</f>
        <v>0</v>
      </c>
      <c r="BH35" s="37">
        <f>SUMIF('Emissions Forecast'!$C$75:$C$79,"=Yes",'Emissions Forecast'!BI75:BI79)*IF($B$7="Real",IF($K$13="CPI",INDEX('Carbon Prices'!BG$25:BG$27,(MATCH($K$10,'Carbon Prices'!$A$25:$A$27,0))),INDEX('Carbon Prices'!BG$30:BG$32,(MATCH($K$10,'Carbon Prices'!$A$30:$A$32,0)))),IF($K$13="CPI",INDEX('Carbon Prices'!BG$15:BG$17,(MATCH($K$10,'Carbon Prices'!$A$15:$A$17,0))),INDEX('Carbon Prices'!BG$20:BG$22,(MATCH($K$10,'Carbon Prices'!$A$20:$A$22,0)))))</f>
        <v>0</v>
      </c>
      <c r="BI35" s="37">
        <f>SUMIF('Emissions Forecast'!$C$75:$C$79,"=Yes",'Emissions Forecast'!BJ75:BJ79)*IF($B$7="Real",IF($K$13="CPI",INDEX('Carbon Prices'!BH$25:BH$27,(MATCH($K$10,'Carbon Prices'!$A$25:$A$27,0))),INDEX('Carbon Prices'!BH$30:BH$32,(MATCH($K$10,'Carbon Prices'!$A$30:$A$32,0)))),IF($K$13="CPI",INDEX('Carbon Prices'!BH$15:BH$17,(MATCH($K$10,'Carbon Prices'!$A$15:$A$17,0))),INDEX('Carbon Prices'!BH$20:BH$22,(MATCH($K$10,'Carbon Prices'!$A$20:$A$22,0)))))</f>
        <v>0</v>
      </c>
      <c r="BJ35" s="37">
        <f>SUMIF('Emissions Forecast'!$C$75:$C$79,"=Yes",'Emissions Forecast'!BK75:BK79)*IF($B$7="Real",IF($K$13="CPI",INDEX('Carbon Prices'!BI$25:BI$27,(MATCH($K$10,'Carbon Prices'!$A$25:$A$27,0))),INDEX('Carbon Prices'!BI$30:BI$32,(MATCH($K$10,'Carbon Prices'!$A$30:$A$32,0)))),IF($K$13="CPI",INDEX('Carbon Prices'!BI$15:BI$17,(MATCH($K$10,'Carbon Prices'!$A$15:$A$17,0))),INDEX('Carbon Prices'!BI$20:BI$22,(MATCH($K$10,'Carbon Prices'!$A$20:$A$22,0)))))</f>
        <v>0</v>
      </c>
      <c r="BK35" s="37">
        <f>SUMIF('Emissions Forecast'!$C$75:$C$79,"=Yes",'Emissions Forecast'!BL75:BL79)*IF($B$7="Real",IF($K$13="CPI",INDEX('Carbon Prices'!BJ$25:BJ$27,(MATCH($K$10,'Carbon Prices'!$A$25:$A$27,0))),INDEX('Carbon Prices'!BJ$30:BJ$32,(MATCH($K$10,'Carbon Prices'!$A$30:$A$32,0)))),IF($K$13="CPI",INDEX('Carbon Prices'!BJ$15:BJ$17,(MATCH($K$10,'Carbon Prices'!$A$15:$A$17,0))),INDEX('Carbon Prices'!BJ$20:BJ$22,(MATCH($K$10,'Carbon Prices'!$A$20:$A$22,0)))))</f>
        <v>0</v>
      </c>
      <c r="BL35" s="37">
        <f>SUMIF('Emissions Forecast'!$C$75:$C$79,"=Yes",'Emissions Forecast'!BM75:BM79)*IF($B$7="Real",IF($K$13="CPI",INDEX('Carbon Prices'!BK$25:BK$27,(MATCH($K$10,'Carbon Prices'!$A$25:$A$27,0))),INDEX('Carbon Prices'!BK$30:BK$32,(MATCH($K$10,'Carbon Prices'!$A$30:$A$32,0)))),IF($K$13="CPI",INDEX('Carbon Prices'!BK$15:BK$17,(MATCH($K$10,'Carbon Prices'!$A$15:$A$17,0))),INDEX('Carbon Prices'!BK$20:BK$22,(MATCH($K$10,'Carbon Prices'!$A$20:$A$22,0)))))</f>
        <v>0</v>
      </c>
      <c r="BM35" s="37">
        <f>SUMIF('Emissions Forecast'!$C$75:$C$79,"=Yes",'Emissions Forecast'!BN75:BN79)*IF($B$7="Real",IF($K$13="CPI",INDEX('Carbon Prices'!BL$25:BL$27,(MATCH($K$10,'Carbon Prices'!$A$25:$A$27,0))),INDEX('Carbon Prices'!BL$30:BL$32,(MATCH($K$10,'Carbon Prices'!$A$30:$A$32,0)))),IF($K$13="CPI",INDEX('Carbon Prices'!BL$15:BL$17,(MATCH($K$10,'Carbon Prices'!$A$15:$A$17,0))),INDEX('Carbon Prices'!BL$20:BL$22,(MATCH($K$10,'Carbon Prices'!$A$20:$A$22,0)))))</f>
        <v>0</v>
      </c>
      <c r="BN35" s="37">
        <f>SUMIF('Emissions Forecast'!$C$75:$C$79,"=Yes",'Emissions Forecast'!BO75:BO79)*IF($B$7="Real",IF($K$13="CPI",INDEX('Carbon Prices'!BM$25:BM$27,(MATCH($K$10,'Carbon Prices'!$A$25:$A$27,0))),INDEX('Carbon Prices'!BM$30:BM$32,(MATCH($K$10,'Carbon Prices'!$A$30:$A$32,0)))),IF($K$13="CPI",INDEX('Carbon Prices'!BM$15:BM$17,(MATCH($K$10,'Carbon Prices'!$A$15:$A$17,0))),INDEX('Carbon Prices'!BM$20:BM$22,(MATCH($K$10,'Carbon Prices'!$A$20:$A$22,0)))))</f>
        <v>0</v>
      </c>
      <c r="BO35" s="37">
        <f>SUMIF('Emissions Forecast'!$C$75:$C$79,"=Yes",'Emissions Forecast'!BP75:BP79)*IF($B$7="Real",IF($K$13="CPI",INDEX('Carbon Prices'!BN$25:BN$27,(MATCH($K$10,'Carbon Prices'!$A$25:$A$27,0))),INDEX('Carbon Prices'!BN$30:BN$32,(MATCH($K$10,'Carbon Prices'!$A$30:$A$32,0)))),IF($K$13="CPI",INDEX('Carbon Prices'!BN$15:BN$17,(MATCH($K$10,'Carbon Prices'!$A$15:$A$17,0))),INDEX('Carbon Prices'!BN$20:BN$22,(MATCH($K$10,'Carbon Prices'!$A$20:$A$22,0)))))</f>
        <v>0</v>
      </c>
      <c r="BP35" s="37">
        <f>SUMIF('Emissions Forecast'!$C$75:$C$79,"=Yes",'Emissions Forecast'!BQ75:BQ79)*IF($B$7="Real",IF($K$13="CPI",INDEX('Carbon Prices'!BO$25:BO$27,(MATCH($K$10,'Carbon Prices'!$A$25:$A$27,0))),INDEX('Carbon Prices'!BO$30:BO$32,(MATCH($K$10,'Carbon Prices'!$A$30:$A$32,0)))),IF($K$13="CPI",INDEX('Carbon Prices'!BO$15:BO$17,(MATCH($K$10,'Carbon Prices'!$A$15:$A$17,0))),INDEX('Carbon Prices'!BO$20:BO$22,(MATCH($K$10,'Carbon Prices'!$A$20:$A$22,0)))))</f>
        <v>0</v>
      </c>
      <c r="BQ35" s="37">
        <f>SUMIF('Emissions Forecast'!$C$75:$C$79,"=Yes",'Emissions Forecast'!BR75:BR79)*IF($B$7="Real",IF($K$13="CPI",INDEX('Carbon Prices'!BP$25:BP$27,(MATCH($K$10,'Carbon Prices'!$A$25:$A$27,0))),INDEX('Carbon Prices'!BP$30:BP$32,(MATCH($K$10,'Carbon Prices'!$A$30:$A$32,0)))),IF($K$13="CPI",INDEX('Carbon Prices'!BP$15:BP$17,(MATCH($K$10,'Carbon Prices'!$A$15:$A$17,0))),INDEX('Carbon Prices'!BP$20:BP$22,(MATCH($K$10,'Carbon Prices'!$A$20:$A$22,0)))))</f>
        <v>0</v>
      </c>
      <c r="BR35" s="37">
        <f>SUMIF('Emissions Forecast'!$C$75:$C$79,"=Yes",'Emissions Forecast'!BS75:BS79)*IF($B$7="Real",IF($K$13="CPI",INDEX('Carbon Prices'!BQ$25:BQ$27,(MATCH($K$10,'Carbon Prices'!$A$25:$A$27,0))),INDEX('Carbon Prices'!BQ$30:BQ$32,(MATCH($K$10,'Carbon Prices'!$A$30:$A$32,0)))),IF($K$13="CPI",INDEX('Carbon Prices'!BQ$15:BQ$17,(MATCH($K$10,'Carbon Prices'!$A$15:$A$17,0))),INDEX('Carbon Prices'!BQ$20:BQ$22,(MATCH($K$10,'Carbon Prices'!$A$20:$A$22,0)))))</f>
        <v>0</v>
      </c>
      <c r="BS35" s="37">
        <f>SUMIF('Emissions Forecast'!$C$75:$C$79,"=Yes",'Emissions Forecast'!BT75:BT79)*IF($B$7="Real",IF($K$13="CPI",INDEX('Carbon Prices'!BR$25:BR$27,(MATCH($K$10,'Carbon Prices'!$A$25:$A$27,0))),INDEX('Carbon Prices'!BR$30:BR$32,(MATCH($K$10,'Carbon Prices'!$A$30:$A$32,0)))),IF($K$13="CPI",INDEX('Carbon Prices'!BR$15:BR$17,(MATCH($K$10,'Carbon Prices'!$A$15:$A$17,0))),INDEX('Carbon Prices'!BR$20:BR$22,(MATCH($K$10,'Carbon Prices'!$A$20:$A$22,0)))))</f>
        <v>0</v>
      </c>
      <c r="BT35" s="37">
        <f>SUMIF('Emissions Forecast'!$C$75:$C$79,"=Yes",'Emissions Forecast'!BU75:BU79)*IF($B$7="Real",IF($K$13="CPI",INDEX('Carbon Prices'!BS$25:BS$27,(MATCH($K$10,'Carbon Prices'!$A$25:$A$27,0))),INDEX('Carbon Prices'!BS$30:BS$32,(MATCH($K$10,'Carbon Prices'!$A$30:$A$32,0)))),IF($K$13="CPI",INDEX('Carbon Prices'!BS$15:BS$17,(MATCH($K$10,'Carbon Prices'!$A$15:$A$17,0))),INDEX('Carbon Prices'!BS$20:BS$22,(MATCH($K$10,'Carbon Prices'!$A$20:$A$22,0)))))</f>
        <v>0</v>
      </c>
      <c r="BU35" s="37">
        <f>SUMIF('Emissions Forecast'!$C$75:$C$79,"=Yes",'Emissions Forecast'!BV75:BV79)*IF($B$7="Real",IF($K$13="CPI",INDEX('Carbon Prices'!BT$25:BT$27,(MATCH($K$10,'Carbon Prices'!$A$25:$A$27,0))),INDEX('Carbon Prices'!BT$30:BT$32,(MATCH($K$10,'Carbon Prices'!$A$30:$A$32,0)))),IF($K$13="CPI",INDEX('Carbon Prices'!BT$15:BT$17,(MATCH($K$10,'Carbon Prices'!$A$15:$A$17,0))),INDEX('Carbon Prices'!BT$20:BT$22,(MATCH($K$10,'Carbon Prices'!$A$20:$A$22,0)))))</f>
        <v>0</v>
      </c>
      <c r="BV35" s="37">
        <f>SUMIF('Emissions Forecast'!$C$75:$C$79,"=Yes",'Emissions Forecast'!BW75:BW79)*IF($B$7="Real",IF($K$13="CPI",INDEX('Carbon Prices'!BU$25:BU$27,(MATCH($K$10,'Carbon Prices'!$A$25:$A$27,0))),INDEX('Carbon Prices'!BU$30:BU$32,(MATCH($K$10,'Carbon Prices'!$A$30:$A$32,0)))),IF($K$13="CPI",INDEX('Carbon Prices'!BU$15:BU$17,(MATCH($K$10,'Carbon Prices'!$A$15:$A$17,0))),INDEX('Carbon Prices'!BU$20:BU$22,(MATCH($K$10,'Carbon Prices'!$A$20:$A$22,0)))))</f>
        <v>0</v>
      </c>
      <c r="BW35" s="37">
        <f>SUMIF('Emissions Forecast'!$C$75:$C$79,"=Yes",'Emissions Forecast'!BX75:BX79)*IF($B$7="Real",IF($K$13="CPI",INDEX('Carbon Prices'!BV$25:BV$27,(MATCH($K$10,'Carbon Prices'!$A$25:$A$27,0))),INDEX('Carbon Prices'!BV$30:BV$32,(MATCH($K$10,'Carbon Prices'!$A$30:$A$32,0)))),IF($K$13="CPI",INDEX('Carbon Prices'!BV$15:BV$17,(MATCH($K$10,'Carbon Prices'!$A$15:$A$17,0))),INDEX('Carbon Prices'!BV$20:BV$22,(MATCH($K$10,'Carbon Prices'!$A$20:$A$22,0)))))</f>
        <v>0</v>
      </c>
      <c r="BX35" s="37">
        <f>SUMIF('Emissions Forecast'!$C$75:$C$79,"=Yes",'Emissions Forecast'!BY75:BY79)*IF($B$7="Real",IF($K$13="CPI",INDEX('Carbon Prices'!BW$25:BW$27,(MATCH($K$10,'Carbon Prices'!$A$25:$A$27,0))),INDEX('Carbon Prices'!BW$30:BW$32,(MATCH($K$10,'Carbon Prices'!$A$30:$A$32,0)))),IF($K$13="CPI",INDEX('Carbon Prices'!BW$15:BW$17,(MATCH($K$10,'Carbon Prices'!$A$15:$A$17,0))),INDEX('Carbon Prices'!BW$20:BW$22,(MATCH($K$10,'Carbon Prices'!$A$20:$A$22,0)))))</f>
        <v>0</v>
      </c>
      <c r="BY35" s="37">
        <f>SUMIF('Emissions Forecast'!$C$75:$C$79,"=Yes",'Emissions Forecast'!BZ75:BZ79)*IF($B$7="Real",IF($K$13="CPI",INDEX('Carbon Prices'!BX$25:BX$27,(MATCH($K$10,'Carbon Prices'!$A$25:$A$27,0))),INDEX('Carbon Prices'!BX$30:BX$32,(MATCH($K$10,'Carbon Prices'!$A$30:$A$32,0)))),IF($K$13="CPI",INDEX('Carbon Prices'!BX$15:BX$17,(MATCH($K$10,'Carbon Prices'!$A$15:$A$17,0))),INDEX('Carbon Prices'!BX$20:BX$22,(MATCH($K$10,'Carbon Prices'!$A$20:$A$22,0)))))</f>
        <v>0</v>
      </c>
      <c r="BZ35" s="37">
        <f>SUMIF('Emissions Forecast'!$C$75:$C$79,"=Yes",'Emissions Forecast'!CA75:CA79)*IF($B$7="Real",IF($K$13="CPI",INDEX('Carbon Prices'!BY$25:BY$27,(MATCH($K$10,'Carbon Prices'!$A$25:$A$27,0))),INDEX('Carbon Prices'!BY$30:BY$32,(MATCH($K$10,'Carbon Prices'!$A$30:$A$32,0)))),IF($K$13="CPI",INDEX('Carbon Prices'!BY$15:BY$17,(MATCH($K$10,'Carbon Prices'!$A$15:$A$17,0))),INDEX('Carbon Prices'!BY$20:BY$22,(MATCH($K$10,'Carbon Prices'!$A$20:$A$22,0)))))</f>
        <v>0</v>
      </c>
      <c r="CA35" s="37">
        <f>SUMIF('Emissions Forecast'!$C$75:$C$79,"=Yes",'Emissions Forecast'!CB75:CB79)*IF($B$7="Real",IF($K$13="CPI",INDEX('Carbon Prices'!BZ$25:BZ$27,(MATCH($K$10,'Carbon Prices'!$A$25:$A$27,0))),INDEX('Carbon Prices'!BZ$30:BZ$32,(MATCH($K$10,'Carbon Prices'!$A$30:$A$32,0)))),IF($K$13="CPI",INDEX('Carbon Prices'!BZ$15:BZ$17,(MATCH($K$10,'Carbon Prices'!$A$15:$A$17,0))),INDEX('Carbon Prices'!BZ$20:BZ$22,(MATCH($K$10,'Carbon Prices'!$A$20:$A$22,0)))))</f>
        <v>0</v>
      </c>
      <c r="CB35" s="37">
        <f>SUMIF('Emissions Forecast'!$C$75:$C$79,"=Yes",'Emissions Forecast'!CC75:CC79)*IF($B$7="Real",IF($K$13="CPI",INDEX('Carbon Prices'!CA$25:CA$27,(MATCH($K$10,'Carbon Prices'!$A$25:$A$27,0))),INDEX('Carbon Prices'!CA$30:CA$32,(MATCH($K$10,'Carbon Prices'!$A$30:$A$32,0)))),IF($K$13="CPI",INDEX('Carbon Prices'!CA$15:CA$17,(MATCH($K$10,'Carbon Prices'!$A$15:$A$17,0))),INDEX('Carbon Prices'!CA$20:CA$22,(MATCH($K$10,'Carbon Prices'!$A$20:$A$22,0)))))</f>
        <v>0</v>
      </c>
      <c r="CC35" s="37">
        <f>SUMIF('Emissions Forecast'!$C$75:$C$79,"=Yes",'Emissions Forecast'!CD75:CD79)*IF($B$7="Real",IF($K$13="CPI",INDEX('Carbon Prices'!CB$25:CB$27,(MATCH($K$10,'Carbon Prices'!$A$25:$A$27,0))),INDEX('Carbon Prices'!CB$30:CB$32,(MATCH($K$10,'Carbon Prices'!$A$30:$A$32,0)))),IF($K$13="CPI",INDEX('Carbon Prices'!CB$15:CB$17,(MATCH($K$10,'Carbon Prices'!$A$15:$A$17,0))),INDEX('Carbon Prices'!CB$20:CB$22,(MATCH($K$10,'Carbon Prices'!$A$20:$A$22,0)))))</f>
        <v>0</v>
      </c>
      <c r="CD35" s="37">
        <f>SUMIF('Emissions Forecast'!$C$75:$C$79,"=Yes",'Emissions Forecast'!CE75:CE79)*IF($B$7="Real",IF($K$13="CPI",INDEX('Carbon Prices'!CC$25:CC$27,(MATCH($K$10,'Carbon Prices'!$A$25:$A$27,0))),INDEX('Carbon Prices'!CC$30:CC$32,(MATCH($K$10,'Carbon Prices'!$A$30:$A$32,0)))),IF($K$13="CPI",INDEX('Carbon Prices'!CC$15:CC$17,(MATCH($K$10,'Carbon Prices'!$A$15:$A$17,0))),INDEX('Carbon Prices'!CC$20:CC$22,(MATCH($K$10,'Carbon Prices'!$A$20:$A$22,0)))))</f>
        <v>0</v>
      </c>
      <c r="CE35" s="37">
        <f>SUMIF('Emissions Forecast'!$C$75:$C$79,"=Yes",'Emissions Forecast'!CF75:CF79)*IF($B$7="Real",IF($K$13="CPI",INDEX('Carbon Prices'!CD$25:CD$27,(MATCH($K$10,'Carbon Prices'!$A$25:$A$27,0))),INDEX('Carbon Prices'!CD$30:CD$32,(MATCH($K$10,'Carbon Prices'!$A$30:$A$32,0)))),IF($K$13="CPI",INDEX('Carbon Prices'!CD$15:CD$17,(MATCH($K$10,'Carbon Prices'!$A$15:$A$17,0))),INDEX('Carbon Prices'!CD$20:CD$22,(MATCH($K$10,'Carbon Prices'!$A$20:$A$22,0)))))</f>
        <v>0</v>
      </c>
    </row>
    <row r="36" spans="1:83" s="44" customFormat="1" ht="15.75" customHeight="1" x14ac:dyDescent="0.35">
      <c r="A36" s="44" t="s">
        <v>24</v>
      </c>
      <c r="B36" s="37">
        <f>IF($B$7="Real",SUMPRODUCT('Discount Rates'!B$31:CD$31,C36:CE36),IF($K$13="CPI",SUMPRODUCT('Discount Rates'!B$32:CD$32,C36:CE36),SUMPRODUCT('Discount Rates'!B$33:CD$33,C36:CE36)))</f>
        <v>9626642.3227557112</v>
      </c>
      <c r="C36" s="37">
        <f>SUMIF('Emissions Forecast'!$C$80:$C$83,"=Yes",'Emissions Forecast'!D80:D83)*IF($B$7="Real",IF($K$13="CPI",INDEX('Carbon Prices'!B$25:B$27,(MATCH($K$10,'Carbon Prices'!$A$25:$A$27,0))),INDEX('Carbon Prices'!B$30:B$32,(MATCH($K$10,'Carbon Prices'!$A$30:$A$32,0)))),IF($K$13="CPI",INDEX('Carbon Prices'!B$15:B$17,(MATCH($K$10,'Carbon Prices'!$A$15:$A$17,0))),INDEX('Carbon Prices'!B$20:B$22,(MATCH($K$10,'Carbon Prices'!$A$20:$A$22,0)))))</f>
        <v>0</v>
      </c>
      <c r="D36" s="37">
        <f>SUMIF('Emissions Forecast'!$C$80:$C$83,"=Yes",'Emissions Forecast'!E80:E83)*IF($B$7="Real",IF($K$13="CPI",INDEX('Carbon Prices'!C$25:C$27,(MATCH($K$10,'Carbon Prices'!$A$25:$A$27,0))),INDEX('Carbon Prices'!C$30:C$32,(MATCH($K$10,'Carbon Prices'!$A$30:$A$32,0)))),IF($K$13="CPI",INDEX('Carbon Prices'!C$15:C$17,(MATCH($K$10,'Carbon Prices'!$A$15:$A$17,0))),INDEX('Carbon Prices'!C$20:C$22,(MATCH($K$10,'Carbon Prices'!$A$20:$A$22,0)))))</f>
        <v>0</v>
      </c>
      <c r="E36" s="37">
        <f>SUMIF('Emissions Forecast'!$C$80:$C$83,"=Yes",'Emissions Forecast'!F80:F83)*IF($B$7="Real",IF($K$13="CPI",INDEX('Carbon Prices'!D$25:D$27,(MATCH($K$10,'Carbon Prices'!$A$25:$A$27,0))),INDEX('Carbon Prices'!D$30:D$32,(MATCH($K$10,'Carbon Prices'!$A$30:$A$32,0)))),IF($K$13="CPI",INDEX('Carbon Prices'!D$15:D$17,(MATCH($K$10,'Carbon Prices'!$A$15:$A$17,0))),INDEX('Carbon Prices'!D$20:D$22,(MATCH($K$10,'Carbon Prices'!$A$20:$A$22,0)))))</f>
        <v>0</v>
      </c>
      <c r="F36" s="37">
        <f>SUMIF('Emissions Forecast'!$C$80:$C$83,"=Yes",'Emissions Forecast'!G80:G83)*IF($B$7="Real",IF($K$13="CPI",INDEX('Carbon Prices'!E$25:E$27,(MATCH($K$10,'Carbon Prices'!$A$25:$A$27,0))),INDEX('Carbon Prices'!E$30:E$32,(MATCH($K$10,'Carbon Prices'!$A$30:$A$32,0)))),IF($K$13="CPI",INDEX('Carbon Prices'!E$15:E$17,(MATCH($K$10,'Carbon Prices'!$A$15:$A$17,0))),INDEX('Carbon Prices'!E$20:E$22,(MATCH($K$10,'Carbon Prices'!$A$20:$A$22,0)))))</f>
        <v>0</v>
      </c>
      <c r="G36" s="37">
        <f>SUMIF('Emissions Forecast'!$C$80:$C$83,"=Yes",'Emissions Forecast'!H80:H83)*IF($B$7="Real",IF($K$13="CPI",INDEX('Carbon Prices'!F$25:F$27,(MATCH($K$10,'Carbon Prices'!$A$25:$A$27,0))),INDEX('Carbon Prices'!F$30:F$32,(MATCH($K$10,'Carbon Prices'!$A$30:$A$32,0)))),IF($K$13="CPI",INDEX('Carbon Prices'!F$15:F$17,(MATCH($K$10,'Carbon Prices'!$A$15:$A$17,0))),INDEX('Carbon Prices'!F$20:F$22,(MATCH($K$10,'Carbon Prices'!$A$20:$A$22,0)))))</f>
        <v>0</v>
      </c>
      <c r="H36" s="37">
        <f>SUMIF('Emissions Forecast'!$C$80:$C$83,"=Yes",'Emissions Forecast'!I80:I83)*IF($B$7="Real",IF($K$13="CPI",INDEX('Carbon Prices'!G$25:G$27,(MATCH($K$10,'Carbon Prices'!$A$25:$A$27,0))),INDEX('Carbon Prices'!G$30:G$32,(MATCH($K$10,'Carbon Prices'!$A$30:$A$32,0)))),IF($K$13="CPI",INDEX('Carbon Prices'!G$15:G$17,(MATCH($K$10,'Carbon Prices'!$A$15:$A$17,0))),INDEX('Carbon Prices'!G$20:G$22,(MATCH($K$10,'Carbon Prices'!$A$20:$A$22,0)))))</f>
        <v>0</v>
      </c>
      <c r="I36" s="37">
        <f>SUMIF('Emissions Forecast'!$C$80:$C$83,"=Yes",'Emissions Forecast'!J80:J83)*IF($B$7="Real",IF($K$13="CPI",INDEX('Carbon Prices'!H$25:H$27,(MATCH($K$10,'Carbon Prices'!$A$25:$A$27,0))),INDEX('Carbon Prices'!H$30:H$32,(MATCH($K$10,'Carbon Prices'!$A$30:$A$32,0)))),IF($K$13="CPI",INDEX('Carbon Prices'!H$15:H$17,(MATCH($K$10,'Carbon Prices'!$A$15:$A$17,0))),INDEX('Carbon Prices'!H$20:H$22,(MATCH($K$10,'Carbon Prices'!$A$20:$A$22,0)))))</f>
        <v>0</v>
      </c>
      <c r="J36" s="37">
        <f>SUMIF('Emissions Forecast'!$C$80:$C$83,"=Yes",'Emissions Forecast'!K80:K83)*IF($B$7="Real",IF($K$13="CPI",INDEX('Carbon Prices'!I$25:I$27,(MATCH($K$10,'Carbon Prices'!$A$25:$A$27,0))),INDEX('Carbon Prices'!I$30:I$32,(MATCH($K$10,'Carbon Prices'!$A$30:$A$32,0)))),IF($K$13="CPI",INDEX('Carbon Prices'!I$15:I$17,(MATCH($K$10,'Carbon Prices'!$A$15:$A$17,0))),INDEX('Carbon Prices'!I$20:I$22,(MATCH($K$10,'Carbon Prices'!$A$20:$A$22,0)))))</f>
        <v>0</v>
      </c>
      <c r="K36" s="37">
        <f>SUMIF('Emissions Forecast'!$C$80:$C$83,"=Yes",'Emissions Forecast'!L80:L83)*IF($B$7="Real",IF($K$13="CPI",INDEX('Carbon Prices'!J$25:J$27,(MATCH($K$10,'Carbon Prices'!$A$25:$A$27,0))),INDEX('Carbon Prices'!J$30:J$32,(MATCH($K$10,'Carbon Prices'!$A$30:$A$32,0)))),IF($K$13="CPI",INDEX('Carbon Prices'!J$15:J$17,(MATCH($K$10,'Carbon Prices'!$A$15:$A$17,0))),INDEX('Carbon Prices'!J$20:J$22,(MATCH($K$10,'Carbon Prices'!$A$20:$A$22,0)))))</f>
        <v>0</v>
      </c>
      <c r="L36" s="37">
        <f>SUMIF('Emissions Forecast'!$C$80:$C$83,"=Yes",'Emissions Forecast'!M80:M83)*IF($B$7="Real",IF($K$13="CPI",INDEX('Carbon Prices'!K$25:K$27,(MATCH($K$10,'Carbon Prices'!$A$25:$A$27,0))),INDEX('Carbon Prices'!K$30:K$32,(MATCH($K$10,'Carbon Prices'!$A$30:$A$32,0)))),IF($K$13="CPI",INDEX('Carbon Prices'!K$15:K$17,(MATCH($K$10,'Carbon Prices'!$A$15:$A$17,0))),INDEX('Carbon Prices'!K$20:K$22,(MATCH($K$10,'Carbon Prices'!$A$20:$A$22,0)))))</f>
        <v>0</v>
      </c>
      <c r="M36" s="37">
        <f>SUMIF('Emissions Forecast'!$C$80:$C$83,"=Yes",'Emissions Forecast'!N80:N83)*IF($B$7="Real",IF($K$13="CPI",INDEX('Carbon Prices'!L$25:L$27,(MATCH($K$10,'Carbon Prices'!$A$25:$A$27,0))),INDEX('Carbon Prices'!L$30:L$32,(MATCH($K$10,'Carbon Prices'!$A$30:$A$32,0)))),IF($K$13="CPI",INDEX('Carbon Prices'!L$15:L$17,(MATCH($K$10,'Carbon Prices'!$A$15:$A$17,0))),INDEX('Carbon Prices'!L$20:L$22,(MATCH($K$10,'Carbon Prices'!$A$20:$A$22,0)))))</f>
        <v>0</v>
      </c>
      <c r="N36" s="37">
        <f>SUMIF('Emissions Forecast'!$C$80:$C$83,"=Yes",'Emissions Forecast'!O80:O83)*IF($B$7="Real",IF($K$13="CPI",INDEX('Carbon Prices'!M$25:M$27,(MATCH($K$10,'Carbon Prices'!$A$25:$A$27,0))),INDEX('Carbon Prices'!M$30:M$32,(MATCH($K$10,'Carbon Prices'!$A$30:$A$32,0)))),IF($K$13="CPI",INDEX('Carbon Prices'!M$15:M$17,(MATCH($K$10,'Carbon Prices'!$A$15:$A$17,0))),INDEX('Carbon Prices'!M$20:M$22,(MATCH($K$10,'Carbon Prices'!$A$20:$A$22,0)))))</f>
        <v>0</v>
      </c>
      <c r="O36" s="37">
        <f>SUMIF('Emissions Forecast'!$C$80:$C$83,"=Yes",'Emissions Forecast'!P80:P83)*IF($B$7="Real",IF($K$13="CPI",INDEX('Carbon Prices'!N$25:N$27,(MATCH($K$10,'Carbon Prices'!$A$25:$A$27,0))),INDEX('Carbon Prices'!N$30:N$32,(MATCH($K$10,'Carbon Prices'!$A$30:$A$32,0)))),IF($K$13="CPI",INDEX('Carbon Prices'!N$15:N$17,(MATCH($K$10,'Carbon Prices'!$A$15:$A$17,0))),INDEX('Carbon Prices'!N$20:N$22,(MATCH($K$10,'Carbon Prices'!$A$20:$A$22,0)))))</f>
        <v>0</v>
      </c>
      <c r="P36" s="37">
        <f>SUMIF('Emissions Forecast'!$C$80:$C$83,"=Yes",'Emissions Forecast'!Q80:Q83)*IF($B$7="Real",IF($K$13="CPI",INDEX('Carbon Prices'!O$25:O$27,(MATCH($K$10,'Carbon Prices'!$A$25:$A$27,0))),INDEX('Carbon Prices'!O$30:O$32,(MATCH($K$10,'Carbon Prices'!$A$30:$A$32,0)))),IF($K$13="CPI",INDEX('Carbon Prices'!O$15:O$17,(MATCH($K$10,'Carbon Prices'!$A$15:$A$17,0))),INDEX('Carbon Prices'!O$20:O$22,(MATCH($K$10,'Carbon Prices'!$A$20:$A$22,0)))))</f>
        <v>0</v>
      </c>
      <c r="Q36" s="37">
        <f>SUMIF('Emissions Forecast'!$C$80:$C$83,"=Yes",'Emissions Forecast'!R80:R83)*IF($B$7="Real",IF($K$13="CPI",INDEX('Carbon Prices'!P$25:P$27,(MATCH($K$10,'Carbon Prices'!$A$25:$A$27,0))),INDEX('Carbon Prices'!P$30:P$32,(MATCH($K$10,'Carbon Prices'!$A$30:$A$32,0)))),IF($K$13="CPI",INDEX('Carbon Prices'!P$15:P$17,(MATCH($K$10,'Carbon Prices'!$A$15:$A$17,0))),INDEX('Carbon Prices'!P$20:P$22,(MATCH($K$10,'Carbon Prices'!$A$20:$A$22,0)))))</f>
        <v>0</v>
      </c>
      <c r="R36" s="37">
        <f>SUMIF('Emissions Forecast'!$C$80:$C$83,"=Yes",'Emissions Forecast'!S80:S83)*IF($B$7="Real",IF($K$13="CPI",INDEX('Carbon Prices'!Q$25:Q$27,(MATCH($K$10,'Carbon Prices'!$A$25:$A$27,0))),INDEX('Carbon Prices'!Q$30:Q$32,(MATCH($K$10,'Carbon Prices'!$A$30:$A$32,0)))),IF($K$13="CPI",INDEX('Carbon Prices'!Q$15:Q$17,(MATCH($K$10,'Carbon Prices'!$A$15:$A$17,0))),INDEX('Carbon Prices'!Q$20:Q$22,(MATCH($K$10,'Carbon Prices'!$A$20:$A$22,0)))))</f>
        <v>0</v>
      </c>
      <c r="S36" s="37">
        <f>SUMIF('Emissions Forecast'!$C$80:$C$83,"=Yes",'Emissions Forecast'!T80:T83)*IF($B$7="Real",IF($K$13="CPI",INDEX('Carbon Prices'!R$25:R$27,(MATCH($K$10,'Carbon Prices'!$A$25:$A$27,0))),INDEX('Carbon Prices'!R$30:R$32,(MATCH($K$10,'Carbon Prices'!$A$30:$A$32,0)))),IF($K$13="CPI",INDEX('Carbon Prices'!R$15:R$17,(MATCH($K$10,'Carbon Prices'!$A$15:$A$17,0))),INDEX('Carbon Prices'!R$20:R$22,(MATCH($K$10,'Carbon Prices'!$A$20:$A$22,0)))))</f>
        <v>0</v>
      </c>
      <c r="T36" s="37">
        <f>SUMIF('Emissions Forecast'!$C$80:$C$83,"=Yes",'Emissions Forecast'!U80:U83)*IF($B$7="Real",IF($K$13="CPI",INDEX('Carbon Prices'!S$25:S$27,(MATCH($K$10,'Carbon Prices'!$A$25:$A$27,0))),INDEX('Carbon Prices'!S$30:S$32,(MATCH($K$10,'Carbon Prices'!$A$30:$A$32,0)))),IF($K$13="CPI",INDEX('Carbon Prices'!S$15:S$17,(MATCH($K$10,'Carbon Prices'!$A$15:$A$17,0))),INDEX('Carbon Prices'!S$20:S$22,(MATCH($K$10,'Carbon Prices'!$A$20:$A$22,0)))))</f>
        <v>0</v>
      </c>
      <c r="U36" s="37">
        <f>SUMIF('Emissions Forecast'!$C$80:$C$83,"=Yes",'Emissions Forecast'!V80:V83)*IF($B$7="Real",IF($K$13="CPI",INDEX('Carbon Prices'!T$25:T$27,(MATCH($K$10,'Carbon Prices'!$A$25:$A$27,0))),INDEX('Carbon Prices'!T$30:T$32,(MATCH($K$10,'Carbon Prices'!$A$30:$A$32,0)))),IF($K$13="CPI",INDEX('Carbon Prices'!T$15:T$17,(MATCH($K$10,'Carbon Prices'!$A$15:$A$17,0))),INDEX('Carbon Prices'!T$20:T$22,(MATCH($K$10,'Carbon Prices'!$A$20:$A$22,0)))))</f>
        <v>0</v>
      </c>
      <c r="V36" s="37">
        <f>SUMIF('Emissions Forecast'!$C$80:$C$83,"=Yes",'Emissions Forecast'!W80:W83)*IF($B$7="Real",IF($K$13="CPI",INDEX('Carbon Prices'!U$25:U$27,(MATCH($K$10,'Carbon Prices'!$A$25:$A$27,0))),INDEX('Carbon Prices'!U$30:U$32,(MATCH($K$10,'Carbon Prices'!$A$30:$A$32,0)))),IF($K$13="CPI",INDEX('Carbon Prices'!U$15:U$17,(MATCH($K$10,'Carbon Prices'!$A$15:$A$17,0))),INDEX('Carbon Prices'!U$20:U$22,(MATCH($K$10,'Carbon Prices'!$A$20:$A$22,0)))))</f>
        <v>0</v>
      </c>
      <c r="W36" s="37">
        <f>SUMIF('Emissions Forecast'!$C$80:$C$83,"=Yes",'Emissions Forecast'!X80:X83)*IF($B$7="Real",IF($K$13="CPI",INDEX('Carbon Prices'!V$25:V$27,(MATCH($K$10,'Carbon Prices'!$A$25:$A$27,0))),INDEX('Carbon Prices'!V$30:V$32,(MATCH($K$10,'Carbon Prices'!$A$30:$A$32,0)))),IF($K$13="CPI",INDEX('Carbon Prices'!V$15:V$17,(MATCH($K$10,'Carbon Prices'!$A$15:$A$17,0))),INDEX('Carbon Prices'!V$20:V$22,(MATCH($K$10,'Carbon Prices'!$A$20:$A$22,0)))))</f>
        <v>754264.96800553962</v>
      </c>
      <c r="X36" s="37">
        <f>SUMIF('Emissions Forecast'!$C$80:$C$83,"=Yes",'Emissions Forecast'!Y80:Y83)*IF($B$7="Real",IF($K$13="CPI",INDEX('Carbon Prices'!W$25:W$27,(MATCH($K$10,'Carbon Prices'!$A$25:$A$27,0))),INDEX('Carbon Prices'!W$30:W$32,(MATCH($K$10,'Carbon Prices'!$A$30:$A$32,0)))),IF($K$13="CPI",INDEX('Carbon Prices'!W$15:W$17,(MATCH($K$10,'Carbon Prices'!$A$15:$A$17,0))),INDEX('Carbon Prices'!W$20:W$22,(MATCH($K$10,'Carbon Prices'!$A$20:$A$22,0)))))</f>
        <v>1501634.2139410179</v>
      </c>
      <c r="Y36" s="37">
        <f>SUMIF('Emissions Forecast'!$C$80:$C$83,"=Yes",'Emissions Forecast'!Z80:Z83)*IF($B$7="Real",IF($K$13="CPI",INDEX('Carbon Prices'!X$25:X$27,(MATCH($K$10,'Carbon Prices'!$A$25:$A$27,0))),INDEX('Carbon Prices'!X$30:X$32,(MATCH($K$10,'Carbon Prices'!$A$30:$A$32,0)))),IF($K$13="CPI",INDEX('Carbon Prices'!X$15:X$17,(MATCH($K$10,'Carbon Prices'!$A$15:$A$17,0))),INDEX('Carbon Prices'!X$20:X$22,(MATCH($K$10,'Carbon Prices'!$A$20:$A$22,0)))))</f>
        <v>1494428.9315922696</v>
      </c>
      <c r="Z36" s="37">
        <f>SUMIF('Emissions Forecast'!$C$80:$C$83,"=Yes",'Emissions Forecast'!AA80:AA83)*IF($B$7="Real",IF($K$13="CPI",INDEX('Carbon Prices'!Y$25:Y$27,(MATCH($K$10,'Carbon Prices'!$A$25:$A$27,0))),INDEX('Carbon Prices'!Y$30:Y$32,(MATCH($K$10,'Carbon Prices'!$A$30:$A$32,0)))),IF($K$13="CPI",INDEX('Carbon Prices'!Y$15:Y$17,(MATCH($K$10,'Carbon Prices'!$A$15:$A$17,0))),INDEX('Carbon Prices'!Y$20:Y$22,(MATCH($K$10,'Carbon Prices'!$A$20:$A$22,0)))))</f>
        <v>1486928.8797647171</v>
      </c>
      <c r="AA36" s="37">
        <f>SUMIF('Emissions Forecast'!$C$80:$C$83,"=Yes",'Emissions Forecast'!AB80:AB83)*IF($B$7="Real",IF($K$13="CPI",INDEX('Carbon Prices'!Z$25:Z$27,(MATCH($K$10,'Carbon Prices'!$A$25:$A$27,0))),INDEX('Carbon Prices'!Z$30:Z$32,(MATCH($K$10,'Carbon Prices'!$A$30:$A$32,0)))),IF($K$13="CPI",INDEX('Carbon Prices'!Z$15:Z$17,(MATCH($K$10,'Carbon Prices'!$A$15:$A$17,0))),INDEX('Carbon Prices'!Z$20:Z$22,(MATCH($K$10,'Carbon Prices'!$A$20:$A$22,0)))))</f>
        <v>1479148.3882427467</v>
      </c>
      <c r="AB36" s="37">
        <f>SUMIF('Emissions Forecast'!$C$80:$C$83,"=Yes",'Emissions Forecast'!AC80:AC83)*IF($B$7="Real",IF($K$13="CPI",INDEX('Carbon Prices'!AA$25:AA$27,(MATCH($K$10,'Carbon Prices'!$A$25:$A$27,0))),INDEX('Carbon Prices'!AA$30:AA$32,(MATCH($K$10,'Carbon Prices'!$A$30:$A$32,0)))),IF($K$13="CPI",INDEX('Carbon Prices'!AA$15:AA$17,(MATCH($K$10,'Carbon Prices'!$A$15:$A$17,0))),INDEX('Carbon Prices'!AA$20:AA$22,(MATCH($K$10,'Carbon Prices'!$A$20:$A$22,0)))))</f>
        <v>1471101.3381877027</v>
      </c>
      <c r="AC36" s="37">
        <f>SUMIF('Emissions Forecast'!$C$80:$C$83,"=Yes",'Emissions Forecast'!AD80:AD83)*IF($B$7="Real",IF($K$13="CPI",INDEX('Carbon Prices'!AB$25:AB$27,(MATCH($K$10,'Carbon Prices'!$A$25:$A$27,0))),INDEX('Carbon Prices'!AB$30:AB$32,(MATCH($K$10,'Carbon Prices'!$A$30:$A$32,0)))),IF($K$13="CPI",INDEX('Carbon Prices'!AB$15:AB$17,(MATCH($K$10,'Carbon Prices'!$A$15:$A$17,0))),INDEX('Carbon Prices'!AB$20:AB$22,(MATCH($K$10,'Carbon Prices'!$A$20:$A$22,0)))))</f>
        <v>1462801.1742216139</v>
      </c>
      <c r="AD36" s="37">
        <f>SUMIF('Emissions Forecast'!$C$80:$C$83,"=Yes",'Emissions Forecast'!AE80:AE83)*IF($B$7="Real",IF($K$13="CPI",INDEX('Carbon Prices'!AC$25:AC$27,(MATCH($K$10,'Carbon Prices'!$A$25:$A$27,0))),INDEX('Carbon Prices'!AC$30:AC$32,(MATCH($K$10,'Carbon Prices'!$A$30:$A$32,0)))),IF($K$13="CPI",INDEX('Carbon Prices'!AC$15:AC$17,(MATCH($K$10,'Carbon Prices'!$A$15:$A$17,0))),INDEX('Carbon Prices'!AC$20:AC$22,(MATCH($K$10,'Carbon Prices'!$A$20:$A$22,0)))))</f>
        <v>1458289.3398001327</v>
      </c>
      <c r="AE36" s="37">
        <f>SUMIF('Emissions Forecast'!$C$80:$C$83,"=Yes",'Emissions Forecast'!AF80:AF83)*IF($B$7="Real",IF($K$13="CPI",INDEX('Carbon Prices'!AD$25:AD$27,(MATCH($K$10,'Carbon Prices'!$A$25:$A$27,0))),INDEX('Carbon Prices'!AD$30:AD$32,(MATCH($K$10,'Carbon Prices'!$A$30:$A$32,0)))),IF($K$13="CPI",INDEX('Carbon Prices'!AD$15:AD$17,(MATCH($K$10,'Carbon Prices'!$A$15:$A$17,0))),INDEX('Carbon Prices'!AD$20:AD$22,(MATCH($K$10,'Carbon Prices'!$A$20:$A$22,0)))))</f>
        <v>1449442.6056403657</v>
      </c>
      <c r="AF36" s="37">
        <f>SUMIF('Emissions Forecast'!$C$80:$C$83,"=Yes",'Emissions Forecast'!AG80:AG83)*IF($B$7="Real",IF($K$13="CPI",INDEX('Carbon Prices'!AE$25:AE$27,(MATCH($K$10,'Carbon Prices'!$A$25:$A$27,0))),INDEX('Carbon Prices'!AE$30:AE$32,(MATCH($K$10,'Carbon Prices'!$A$30:$A$32,0)))),IF($K$13="CPI",INDEX('Carbon Prices'!AE$15:AE$17,(MATCH($K$10,'Carbon Prices'!$A$15:$A$17,0))),INDEX('Carbon Prices'!AE$20:AE$22,(MATCH($K$10,'Carbon Prices'!$A$20:$A$22,0)))))</f>
        <v>1444254.1323498862</v>
      </c>
      <c r="AG36" s="37">
        <f>SUMIF('Emissions Forecast'!$C$80:$C$83,"=Yes",'Emissions Forecast'!AH80:AH83)*IF($B$7="Real",IF($K$13="CPI",INDEX('Carbon Prices'!AF$25:AF$27,(MATCH($K$10,'Carbon Prices'!$A$25:$A$27,0))),INDEX('Carbon Prices'!AF$30:AF$32,(MATCH($K$10,'Carbon Prices'!$A$30:$A$32,0)))),IF($K$13="CPI",INDEX('Carbon Prices'!AF$15:AF$17,(MATCH($K$10,'Carbon Prices'!$A$15:$A$17,0))),INDEX('Carbon Prices'!AF$20:AF$22,(MATCH($K$10,'Carbon Prices'!$A$20:$A$22,0)))))</f>
        <v>1434915.7914846686</v>
      </c>
      <c r="AH36" s="37">
        <f>SUMIF('Emissions Forecast'!$C$80:$C$83,"=Yes",'Emissions Forecast'!AI80:AI83)*IF($B$7="Real",IF($K$13="CPI",INDEX('Carbon Prices'!AG$25:AG$27,(MATCH($K$10,'Carbon Prices'!$A$25:$A$27,0))),INDEX('Carbon Prices'!AG$30:AG$32,(MATCH($K$10,'Carbon Prices'!$A$30:$A$32,0)))),IF($K$13="CPI",INDEX('Carbon Prices'!AG$15:AG$17,(MATCH($K$10,'Carbon Prices'!$A$15:$A$17,0))),INDEX('Carbon Prices'!AG$20:AG$22,(MATCH($K$10,'Carbon Prices'!$A$20:$A$22,0)))))</f>
        <v>1427881.890546018</v>
      </c>
      <c r="AI36" s="37">
        <f>SUMIF('Emissions Forecast'!$C$80:$C$83,"=Yes",'Emissions Forecast'!AJ80:AJ83)*IF($B$7="Real",IF($K$13="CPI",INDEX('Carbon Prices'!AH$25:AH$27,(MATCH($K$10,'Carbon Prices'!$A$25:$A$27,0))),INDEX('Carbon Prices'!AH$30:AH$32,(MATCH($K$10,'Carbon Prices'!$A$30:$A$32,0)))),IF($K$13="CPI",INDEX('Carbon Prices'!AH$15:AH$17,(MATCH($K$10,'Carbon Prices'!$A$15:$A$17,0))),INDEX('Carbon Prices'!AH$20:AH$22,(MATCH($K$10,'Carbon Prices'!$A$20:$A$22,0)))))</f>
        <v>1420882.4695139297</v>
      </c>
      <c r="AJ36" s="37">
        <f>SUMIF('Emissions Forecast'!$C$80:$C$83,"=Yes",'Emissions Forecast'!AK80:AK83)*IF($B$7="Real",IF($K$13="CPI",INDEX('Carbon Prices'!AI$25:AI$27,(MATCH($K$10,'Carbon Prices'!$A$25:$A$27,0))),INDEX('Carbon Prices'!AI$30:AI$32,(MATCH($K$10,'Carbon Prices'!$A$30:$A$32,0)))),IF($K$13="CPI",INDEX('Carbon Prices'!AI$15:AI$17,(MATCH($K$10,'Carbon Prices'!$A$15:$A$17,0))),INDEX('Carbon Prices'!AI$20:AI$22,(MATCH($K$10,'Carbon Prices'!$A$20:$A$22,0)))))</f>
        <v>1413917.3593692535</v>
      </c>
      <c r="AK36" s="37">
        <f>SUMIF('Emissions Forecast'!$C$80:$C$83,"=Yes",'Emissions Forecast'!AL80:AL83)*IF($B$7="Real",IF($K$13="CPI",INDEX('Carbon Prices'!AJ$25:AJ$27,(MATCH($K$10,'Carbon Prices'!$A$25:$A$27,0))),INDEX('Carbon Prices'!AJ$30:AJ$32,(MATCH($K$10,'Carbon Prices'!$A$30:$A$32,0)))),IF($K$13="CPI",INDEX('Carbon Prices'!AJ$15:AJ$17,(MATCH($K$10,'Carbon Prices'!$A$15:$A$17,0))),INDEX('Carbon Prices'!AJ$20:AJ$22,(MATCH($K$10,'Carbon Prices'!$A$20:$A$22,0)))))</f>
        <v>1406986.3919213645</v>
      </c>
      <c r="AL36" s="37">
        <f>SUMIF('Emissions Forecast'!$C$80:$C$83,"=Yes",'Emissions Forecast'!AM80:AM83)*IF($B$7="Real",IF($K$13="CPI",INDEX('Carbon Prices'!AK$25:AK$27,(MATCH($K$10,'Carbon Prices'!$A$25:$A$27,0))),INDEX('Carbon Prices'!AK$30:AK$32,(MATCH($K$10,'Carbon Prices'!$A$30:$A$32,0)))),IF($K$13="CPI",INDEX('Carbon Prices'!AK$15:AK$17,(MATCH($K$10,'Carbon Prices'!$A$15:$A$17,0))),INDEX('Carbon Prices'!AK$20:AK$22,(MATCH($K$10,'Carbon Prices'!$A$20:$A$22,0)))))</f>
        <v>1400089.399804103</v>
      </c>
      <c r="AM36" s="37">
        <f>SUMIF('Emissions Forecast'!$C$80:$C$83,"=Yes",'Emissions Forecast'!AN80:AN83)*IF($B$7="Real",IF($K$13="CPI",INDEX('Carbon Prices'!AL$25:AL$27,(MATCH($K$10,'Carbon Prices'!$A$25:$A$27,0))),INDEX('Carbon Prices'!AL$30:AL$32,(MATCH($K$10,'Carbon Prices'!$A$30:$A$32,0)))),IF($K$13="CPI",INDEX('Carbon Prices'!AL$15:AL$17,(MATCH($K$10,'Carbon Prices'!$A$15:$A$17,0))),INDEX('Carbon Prices'!AL$20:AL$22,(MATCH($K$10,'Carbon Prices'!$A$20:$A$22,0)))))</f>
        <v>1393226.2164717298</v>
      </c>
      <c r="AN36" s="37">
        <f>SUMIF('Emissions Forecast'!$C$80:$C$83,"=Yes",'Emissions Forecast'!AO80:AO83)*IF($B$7="Real",IF($K$13="CPI",INDEX('Carbon Prices'!AM$25:AM$27,(MATCH($K$10,'Carbon Prices'!$A$25:$A$27,0))),INDEX('Carbon Prices'!AM$30:AM$32,(MATCH($K$10,'Carbon Prices'!$A$30:$A$32,0)))),IF($K$13="CPI",INDEX('Carbon Prices'!AM$15:AM$17,(MATCH($K$10,'Carbon Prices'!$A$15:$A$17,0))),INDEX('Carbon Prices'!AM$20:AM$22,(MATCH($K$10,'Carbon Prices'!$A$20:$A$22,0)))))</f>
        <v>1386396.6761949074</v>
      </c>
      <c r="AO36" s="37">
        <f>SUMIF('Emissions Forecast'!$C$80:$C$83,"=Yes",'Emissions Forecast'!AP80:AP83)*IF($B$7="Real",IF($K$13="CPI",INDEX('Carbon Prices'!AN$25:AN$27,(MATCH($K$10,'Carbon Prices'!$A$25:$A$27,0))),INDEX('Carbon Prices'!AN$30:AN$32,(MATCH($K$10,'Carbon Prices'!$A$30:$A$32,0)))),IF($K$13="CPI",INDEX('Carbon Prices'!AN$15:AN$17,(MATCH($K$10,'Carbon Prices'!$A$15:$A$17,0))),INDEX('Carbon Prices'!AN$20:AN$22,(MATCH($K$10,'Carbon Prices'!$A$20:$A$22,0)))))</f>
        <v>1379600.6140566966</v>
      </c>
      <c r="AP36" s="37">
        <f>SUMIF('Emissions Forecast'!$C$80:$C$83,"=Yes",'Emissions Forecast'!AQ80:AQ83)*IF($B$7="Real",IF($K$13="CPI",INDEX('Carbon Prices'!AO$25:AO$27,(MATCH($K$10,'Carbon Prices'!$A$25:$A$27,0))),INDEX('Carbon Prices'!AO$30:AO$32,(MATCH($K$10,'Carbon Prices'!$A$30:$A$32,0)))),IF($K$13="CPI",INDEX('Carbon Prices'!AO$15:AO$17,(MATCH($K$10,'Carbon Prices'!$A$15:$A$17,0))),INDEX('Carbon Prices'!AO$20:AO$22,(MATCH($K$10,'Carbon Prices'!$A$20:$A$22,0)))))</f>
        <v>1372837.8659485753</v>
      </c>
      <c r="AQ36" s="37">
        <f>SUMIF('Emissions Forecast'!$C$80:$C$83,"=Yes",'Emissions Forecast'!AR80:AR83)*IF($B$7="Real",IF($K$13="CPI",INDEX('Carbon Prices'!AP$25:AP$27,(MATCH($K$10,'Carbon Prices'!$A$25:$A$27,0))),INDEX('Carbon Prices'!AP$30:AP$32,(MATCH($K$10,'Carbon Prices'!$A$30:$A$32,0)))),IF($K$13="CPI",INDEX('Carbon Prices'!AP$15:AP$17,(MATCH($K$10,'Carbon Prices'!$A$15:$A$17,0))),INDEX('Carbon Prices'!AP$20:AP$22,(MATCH($K$10,'Carbon Prices'!$A$20:$A$22,0)))))</f>
        <v>1366108.2685664746</v>
      </c>
      <c r="AR36" s="37">
        <f>SUMIF('Emissions Forecast'!$C$80:$C$83,"=Yes",'Emissions Forecast'!AS80:AS83)*IF($B$7="Real",IF($K$13="CPI",INDEX('Carbon Prices'!AQ$25:AQ$27,(MATCH($K$10,'Carbon Prices'!$A$25:$A$27,0))),INDEX('Carbon Prices'!AQ$30:AQ$32,(MATCH($K$10,'Carbon Prices'!$A$30:$A$32,0)))),IF($K$13="CPI",INDEX('Carbon Prices'!AQ$15:AQ$17,(MATCH($K$10,'Carbon Prices'!$A$15:$A$17,0))),INDEX('Carbon Prices'!AQ$20:AQ$22,(MATCH($K$10,'Carbon Prices'!$A$20:$A$22,0)))))</f>
        <v>1359411.659406835</v>
      </c>
      <c r="AS36" s="37">
        <f>SUMIF('Emissions Forecast'!$C$80:$C$83,"=Yes",'Emissions Forecast'!AT80:AT83)*IF($B$7="Real",IF($K$13="CPI",INDEX('Carbon Prices'!AR$25:AR$27,(MATCH($K$10,'Carbon Prices'!$A$25:$A$27,0))),INDEX('Carbon Prices'!AR$30:AR$32,(MATCH($K$10,'Carbon Prices'!$A$30:$A$32,0)))),IF($K$13="CPI",INDEX('Carbon Prices'!AR$15:AR$17,(MATCH($K$10,'Carbon Prices'!$A$15:$A$17,0))),INDEX('Carbon Prices'!AR$20:AR$22,(MATCH($K$10,'Carbon Prices'!$A$20:$A$22,0)))))</f>
        <v>1352747.8767626835</v>
      </c>
      <c r="AT36" s="37">
        <f>SUMIF('Emissions Forecast'!$C$80:$C$83,"=Yes",'Emissions Forecast'!AU80:AU83)*IF($B$7="Real",IF($K$13="CPI",INDEX('Carbon Prices'!AS$25:AS$27,(MATCH($K$10,'Carbon Prices'!$A$25:$A$27,0))),INDEX('Carbon Prices'!AS$30:AS$32,(MATCH($K$10,'Carbon Prices'!$A$30:$A$32,0)))),IF($K$13="CPI",INDEX('Carbon Prices'!AS$15:AS$17,(MATCH($K$10,'Carbon Prices'!$A$15:$A$17,0))),INDEX('Carbon Prices'!AS$20:AS$22,(MATCH($K$10,'Carbon Prices'!$A$20:$A$22,0)))))</f>
        <v>1346116.7597197287</v>
      </c>
      <c r="AU36" s="37">
        <f>SUMIF('Emissions Forecast'!$C$80:$C$83,"=Yes",'Emissions Forecast'!AV80:AV83)*IF($B$7="Real",IF($K$13="CPI",INDEX('Carbon Prices'!AT$25:AT$27,(MATCH($K$10,'Carbon Prices'!$A$25:$A$27,0))),INDEX('Carbon Prices'!AT$30:AT$32,(MATCH($K$10,'Carbon Prices'!$A$30:$A$32,0)))),IF($K$13="CPI",INDEX('Carbon Prices'!AT$15:AT$17,(MATCH($K$10,'Carbon Prices'!$A$15:$A$17,0))),INDEX('Carbon Prices'!AT$20:AT$22,(MATCH($K$10,'Carbon Prices'!$A$20:$A$22,0)))))</f>
        <v>1339518.1481524752</v>
      </c>
      <c r="AV36" s="37">
        <f>SUMIF('Emissions Forecast'!$C$80:$C$83,"=Yes",'Emissions Forecast'!AW80:AW83)*IF($B$7="Real",IF($K$13="CPI",INDEX('Carbon Prices'!AU$25:AU$27,(MATCH($K$10,'Carbon Prices'!$A$25:$A$27,0))),INDEX('Carbon Prices'!AU$30:AU$32,(MATCH($K$10,'Carbon Prices'!$A$30:$A$32,0)))),IF($K$13="CPI",INDEX('Carbon Prices'!AU$15:AU$17,(MATCH($K$10,'Carbon Prices'!$A$15:$A$17,0))),INDEX('Carbon Prices'!AU$20:AU$22,(MATCH($K$10,'Carbon Prices'!$A$20:$A$22,0)))))</f>
        <v>1332951.8827203554</v>
      </c>
      <c r="AW36" s="37">
        <f>SUMIF('Emissions Forecast'!$C$80:$C$83,"=Yes",'Emissions Forecast'!AX80:AX83)*IF($B$7="Real",IF($K$13="CPI",INDEX('Carbon Prices'!AV$25:AV$27,(MATCH($K$10,'Carbon Prices'!$A$25:$A$27,0))),INDEX('Carbon Prices'!AV$30:AV$32,(MATCH($K$10,'Carbon Prices'!$A$30:$A$32,0)))),IF($K$13="CPI",INDEX('Carbon Prices'!AV$15:AV$17,(MATCH($K$10,'Carbon Prices'!$A$15:$A$17,0))),INDEX('Carbon Prices'!AV$20:AV$22,(MATCH($K$10,'Carbon Prices'!$A$20:$A$22,0)))))</f>
        <v>1326417.8048638827</v>
      </c>
      <c r="AX36" s="37">
        <f>SUMIF('Emissions Forecast'!$C$80:$C$83,"=Yes",'Emissions Forecast'!AY80:AY83)*IF($B$7="Real",IF($K$13="CPI",INDEX('Carbon Prices'!AW$25:AW$27,(MATCH($K$10,'Carbon Prices'!$A$25:$A$27,0))),INDEX('Carbon Prices'!AW$30:AW$32,(MATCH($K$10,'Carbon Prices'!$A$30:$A$32,0)))),IF($K$13="CPI",INDEX('Carbon Prices'!AW$15:AW$17,(MATCH($K$10,'Carbon Prices'!$A$15:$A$17,0))),INDEX('Carbon Prices'!AW$20:AW$22,(MATCH($K$10,'Carbon Prices'!$A$20:$A$22,0)))))</f>
        <v>1319915.7568008243</v>
      </c>
      <c r="AY36" s="37">
        <f>SUMIF('Emissions Forecast'!$C$80:$C$83,"=Yes",'Emissions Forecast'!AZ80:AZ83)*IF($B$7="Real",IF($K$13="CPI",INDEX('Carbon Prices'!AX$25:AX$27,(MATCH($K$10,'Carbon Prices'!$A$25:$A$27,0))),INDEX('Carbon Prices'!AX$30:AX$32,(MATCH($K$10,'Carbon Prices'!$A$30:$A$32,0)))),IF($K$13="CPI",INDEX('Carbon Prices'!AX$15:AX$17,(MATCH($K$10,'Carbon Prices'!$A$15:$A$17,0))),INDEX('Carbon Prices'!AX$20:AX$22,(MATCH($K$10,'Carbon Prices'!$A$20:$A$22,0)))))</f>
        <v>1313445.5815223888</v>
      </c>
      <c r="AZ36" s="37">
        <f>SUMIF('Emissions Forecast'!$C$80:$C$83,"=Yes",'Emissions Forecast'!BA80:BA83)*IF($B$7="Real",IF($K$13="CPI",INDEX('Carbon Prices'!AY$25:AY$27,(MATCH($K$10,'Carbon Prices'!$A$25:$A$27,0))),INDEX('Carbon Prices'!AY$30:AY$32,(MATCH($K$10,'Carbon Prices'!$A$30:$A$32,0)))),IF($K$13="CPI",INDEX('Carbon Prices'!AY$15:AY$17,(MATCH($K$10,'Carbon Prices'!$A$15:$A$17,0))),INDEX('Carbon Prices'!AY$20:AY$22,(MATCH($K$10,'Carbon Prices'!$A$20:$A$22,0)))))</f>
        <v>1307007.1227894358</v>
      </c>
      <c r="BA36" s="37">
        <f>SUMIF('Emissions Forecast'!$C$80:$C$83,"=Yes",'Emissions Forecast'!BB80:BB83)*IF($B$7="Real",IF($K$13="CPI",INDEX('Carbon Prices'!AZ$25:AZ$27,(MATCH($K$10,'Carbon Prices'!$A$25:$A$27,0))),INDEX('Carbon Prices'!AZ$30:AZ$32,(MATCH($K$10,'Carbon Prices'!$A$30:$A$32,0)))),IF($K$13="CPI",INDEX('Carbon Prices'!AZ$15:AZ$17,(MATCH($K$10,'Carbon Prices'!$A$15:$A$17,0))),INDEX('Carbon Prices'!AZ$20:AZ$22,(MATCH($K$10,'Carbon Prices'!$A$20:$A$22,0)))))</f>
        <v>1300600.2251287031</v>
      </c>
      <c r="BB36" s="37">
        <f>SUMIF('Emissions Forecast'!$C$80:$C$83,"=Yes",'Emissions Forecast'!BC80:BC83)*IF($B$7="Real",IF($K$13="CPI",INDEX('Carbon Prices'!BA$25:BA$27,(MATCH($K$10,'Carbon Prices'!$A$25:$A$27,0))),INDEX('Carbon Prices'!BA$30:BA$32,(MATCH($K$10,'Carbon Prices'!$A$30:$A$32,0)))),IF($K$13="CPI",INDEX('Carbon Prices'!BA$15:BA$17,(MATCH($K$10,'Carbon Prices'!$A$15:$A$17,0))),INDEX('Carbon Prices'!BA$20:BA$22,(MATCH($K$10,'Carbon Prices'!$A$20:$A$22,0)))))</f>
        <v>1294224.7338290524</v>
      </c>
      <c r="BC36" s="37">
        <f>SUMIF('Emissions Forecast'!$C$80:$C$83,"=Yes",'Emissions Forecast'!BD80:BD83)*IF($B$7="Real",IF($K$13="CPI",INDEX('Carbon Prices'!BB$25:BB$27,(MATCH($K$10,'Carbon Prices'!$A$25:$A$27,0))),INDEX('Carbon Prices'!BB$30:BB$32,(MATCH($K$10,'Carbon Prices'!$A$30:$A$32,0)))),IF($K$13="CPI",INDEX('Carbon Prices'!BB$15:BB$17,(MATCH($K$10,'Carbon Prices'!$A$15:$A$17,0))),INDEX('Carbon Prices'!BB$20:BB$22,(MATCH($K$10,'Carbon Prices'!$A$20:$A$22,0)))))</f>
        <v>1287880.4949377335</v>
      </c>
      <c r="BD36" s="37">
        <f>SUMIF('Emissions Forecast'!$C$80:$C$83,"=Yes",'Emissions Forecast'!BE80:BE83)*IF($B$7="Real",IF($K$13="CPI",INDEX('Carbon Prices'!BC$25:BC$27,(MATCH($K$10,'Carbon Prices'!$A$25:$A$27,0))),INDEX('Carbon Prices'!BC$30:BC$32,(MATCH($K$10,'Carbon Prices'!$A$30:$A$32,0)))),IF($K$13="CPI",INDEX('Carbon Prices'!BC$15:BC$17,(MATCH($K$10,'Carbon Prices'!$A$15:$A$17,0))),INDEX('Carbon Prices'!BC$20:BC$22,(MATCH($K$10,'Carbon Prices'!$A$20:$A$22,0)))))</f>
        <v>1281567.3552566662</v>
      </c>
      <c r="BE36" s="37">
        <f>SUMIF('Emissions Forecast'!$C$80:$C$83,"=Yes",'Emissions Forecast'!BF80:BF83)*IF($B$7="Real",IF($K$13="CPI",INDEX('Carbon Prices'!BD$25:BD$27,(MATCH($K$10,'Carbon Prices'!$A$25:$A$27,0))),INDEX('Carbon Prices'!BD$30:BD$32,(MATCH($K$10,'Carbon Prices'!$A$30:$A$32,0)))),IF($K$13="CPI",INDEX('Carbon Prices'!BD$15:BD$17,(MATCH($K$10,'Carbon Prices'!$A$15:$A$17,0))),INDEX('Carbon Prices'!BD$20:BD$22,(MATCH($K$10,'Carbon Prices'!$A$20:$A$22,0)))))</f>
        <v>1275285.1623387414</v>
      </c>
      <c r="BF36" s="37">
        <f>SUMIF('Emissions Forecast'!$C$80:$C$83,"=Yes",'Emissions Forecast'!BG80:BG83)*IF($B$7="Real",IF($K$13="CPI",INDEX('Carbon Prices'!BE$25:BE$27,(MATCH($K$10,'Carbon Prices'!$A$25:$A$27,0))),INDEX('Carbon Prices'!BE$30:BE$32,(MATCH($K$10,'Carbon Prices'!$A$30:$A$32,0)))),IF($K$13="CPI",INDEX('Carbon Prices'!BE$15:BE$17,(MATCH($K$10,'Carbon Prices'!$A$15:$A$17,0))),INDEX('Carbon Prices'!BE$20:BE$22,(MATCH($K$10,'Carbon Prices'!$A$20:$A$22,0)))))</f>
        <v>1269033.7644841392</v>
      </c>
      <c r="BG36" s="37">
        <f>SUMIF('Emissions Forecast'!$C$80:$C$83,"=Yes",'Emissions Forecast'!BH80:BH83)*IF($B$7="Real",IF($K$13="CPI",INDEX('Carbon Prices'!BF$25:BF$27,(MATCH($K$10,'Carbon Prices'!$A$25:$A$27,0))),INDEX('Carbon Prices'!BF$30:BF$32,(MATCH($K$10,'Carbon Prices'!$A$30:$A$32,0)))),IF($K$13="CPI",INDEX('Carbon Prices'!BF$15:BF$17,(MATCH($K$10,'Carbon Prices'!$A$15:$A$17,0))),INDEX('Carbon Prices'!BF$20:BF$22,(MATCH($K$10,'Carbon Prices'!$A$20:$A$22,0)))))</f>
        <v>1262813.010736668</v>
      </c>
      <c r="BH36" s="37">
        <f>SUMIF('Emissions Forecast'!$C$80:$C$83,"=Yes",'Emissions Forecast'!BI80:BI83)*IF($B$7="Real",IF($K$13="CPI",INDEX('Carbon Prices'!BG$25:BG$27,(MATCH($K$10,'Carbon Prices'!$A$25:$A$27,0))),INDEX('Carbon Prices'!BG$30:BG$32,(MATCH($K$10,'Carbon Prices'!$A$30:$A$32,0)))),IF($K$13="CPI",INDEX('Carbon Prices'!BG$15:BG$17,(MATCH($K$10,'Carbon Prices'!$A$15:$A$17,0))),INDEX('Carbon Prices'!BG$20:BG$22,(MATCH($K$10,'Carbon Prices'!$A$20:$A$22,0)))))</f>
        <v>1256622.7508801154</v>
      </c>
      <c r="BI36" s="37">
        <f>SUMIF('Emissions Forecast'!$C$80:$C$83,"=Yes",'Emissions Forecast'!BJ80:BJ83)*IF($B$7="Real",IF($K$13="CPI",INDEX('Carbon Prices'!BH$25:BH$27,(MATCH($K$10,'Carbon Prices'!$A$25:$A$27,0))),INDEX('Carbon Prices'!BH$30:BH$32,(MATCH($K$10,'Carbon Prices'!$A$30:$A$32,0)))),IF($K$13="CPI",INDEX('Carbon Prices'!BH$15:BH$17,(MATCH($K$10,'Carbon Prices'!$A$15:$A$17,0))),INDEX('Carbon Prices'!BH$20:BH$22,(MATCH($K$10,'Carbon Prices'!$A$20:$A$22,0)))))</f>
        <v>1250462.8354346242</v>
      </c>
      <c r="BJ36" s="37">
        <f>SUMIF('Emissions Forecast'!$C$80:$C$83,"=Yes",'Emissions Forecast'!BK80:BK83)*IF($B$7="Real",IF($K$13="CPI",INDEX('Carbon Prices'!BI$25:BI$27,(MATCH($K$10,'Carbon Prices'!$A$25:$A$27,0))),INDEX('Carbon Prices'!BI$30:BI$32,(MATCH($K$10,'Carbon Prices'!$A$30:$A$32,0)))),IF($K$13="CPI",INDEX('Carbon Prices'!BI$15:BI$17,(MATCH($K$10,'Carbon Prices'!$A$15:$A$17,0))),INDEX('Carbon Prices'!BI$20:BI$22,(MATCH($K$10,'Carbon Prices'!$A$20:$A$22,0)))))</f>
        <v>1244333.115653082</v>
      </c>
      <c r="BK36" s="37">
        <f>SUMIF('Emissions Forecast'!$C$80:$C$83,"=Yes",'Emissions Forecast'!BL80:BL83)*IF($B$7="Real",IF($K$13="CPI",INDEX('Carbon Prices'!BJ$25:BJ$27,(MATCH($K$10,'Carbon Prices'!$A$25:$A$27,0))),INDEX('Carbon Prices'!BJ$30:BJ$32,(MATCH($K$10,'Carbon Prices'!$A$30:$A$32,0)))),IF($K$13="CPI",INDEX('Carbon Prices'!BJ$15:BJ$17,(MATCH($K$10,'Carbon Prices'!$A$15:$A$17,0))),INDEX('Carbon Prices'!BJ$20:BJ$22,(MATCH($K$10,'Carbon Prices'!$A$20:$A$22,0)))))</f>
        <v>1238233.4435175275</v>
      </c>
      <c r="BL36" s="37">
        <f>SUMIF('Emissions Forecast'!$C$80:$C$83,"=Yes",'Emissions Forecast'!BM80:BM83)*IF($B$7="Real",IF($K$13="CPI",INDEX('Carbon Prices'!BK$25:BK$27,(MATCH($K$10,'Carbon Prices'!$A$25:$A$27,0))),INDEX('Carbon Prices'!BK$30:BK$32,(MATCH($K$10,'Carbon Prices'!$A$30:$A$32,0)))),IF($K$13="CPI",INDEX('Carbon Prices'!BK$15:BK$17,(MATCH($K$10,'Carbon Prices'!$A$15:$A$17,0))),INDEX('Carbon Prices'!BK$20:BK$22,(MATCH($K$10,'Carbon Prices'!$A$20:$A$22,0)))))</f>
        <v>1232163.6717355787</v>
      </c>
      <c r="BM36" s="37">
        <f>SUMIF('Emissions Forecast'!$C$80:$C$83,"=Yes",'Emissions Forecast'!BN80:BN83)*IF($B$7="Real",IF($K$13="CPI",INDEX('Carbon Prices'!BL$25:BL$27,(MATCH($K$10,'Carbon Prices'!$A$25:$A$27,0))),INDEX('Carbon Prices'!BL$30:BL$32,(MATCH($K$10,'Carbon Prices'!$A$30:$A$32,0)))),IF($K$13="CPI",INDEX('Carbon Prices'!BL$15:BL$17,(MATCH($K$10,'Carbon Prices'!$A$15:$A$17,0))),INDEX('Carbon Prices'!BL$20:BL$22,(MATCH($K$10,'Carbon Prices'!$A$20:$A$22,0)))))</f>
        <v>1226123.6537368747</v>
      </c>
      <c r="BN36" s="37">
        <f>SUMIF('Emissions Forecast'!$C$80:$C$83,"=Yes",'Emissions Forecast'!BO80:BO83)*IF($B$7="Real",IF($K$13="CPI",INDEX('Carbon Prices'!BM$25:BM$27,(MATCH($K$10,'Carbon Prices'!$A$25:$A$27,0))),INDEX('Carbon Prices'!BM$30:BM$32,(MATCH($K$10,'Carbon Prices'!$A$30:$A$32,0)))),IF($K$13="CPI",INDEX('Carbon Prices'!BM$15:BM$17,(MATCH($K$10,'Carbon Prices'!$A$15:$A$17,0))),INDEX('Carbon Prices'!BM$20:BM$22,(MATCH($K$10,'Carbon Prices'!$A$20:$A$22,0)))))</f>
        <v>1220113.2436695369</v>
      </c>
      <c r="BO36" s="37">
        <f>SUMIF('Emissions Forecast'!$C$80:$C$83,"=Yes",'Emissions Forecast'!BP80:BP83)*IF($B$7="Real",IF($K$13="CPI",INDEX('Carbon Prices'!BN$25:BN$27,(MATCH($K$10,'Carbon Prices'!$A$25:$A$27,0))),INDEX('Carbon Prices'!BN$30:BN$32,(MATCH($K$10,'Carbon Prices'!$A$30:$A$32,0)))),IF($K$13="CPI",INDEX('Carbon Prices'!BN$15:BN$17,(MATCH($K$10,'Carbon Prices'!$A$15:$A$17,0))),INDEX('Carbon Prices'!BN$20:BN$22,(MATCH($K$10,'Carbon Prices'!$A$20:$A$22,0)))))</f>
        <v>1214132.2963966469</v>
      </c>
      <c r="BP36" s="37">
        <f>SUMIF('Emissions Forecast'!$C$80:$C$83,"=Yes",'Emissions Forecast'!BQ80:BQ83)*IF($B$7="Real",IF($K$13="CPI",INDEX('Carbon Prices'!BO$25:BO$27,(MATCH($K$10,'Carbon Prices'!$A$25:$A$27,0))),INDEX('Carbon Prices'!BO$30:BO$32,(MATCH($K$10,'Carbon Prices'!$A$30:$A$32,0)))),IF($K$13="CPI",INDEX('Carbon Prices'!BO$15:BO$17,(MATCH($K$10,'Carbon Prices'!$A$15:$A$17,0))),INDEX('Carbon Prices'!BO$20:BO$22,(MATCH($K$10,'Carbon Prices'!$A$20:$A$22,0)))))</f>
        <v>1208180.6674927417</v>
      </c>
      <c r="BQ36" s="37">
        <f>SUMIF('Emissions Forecast'!$C$80:$C$83,"=Yes",'Emissions Forecast'!BR80:BR83)*IF($B$7="Real",IF($K$13="CPI",INDEX('Carbon Prices'!BP$25:BP$27,(MATCH($K$10,'Carbon Prices'!$A$25:$A$27,0))),INDEX('Carbon Prices'!BP$30:BP$32,(MATCH($K$10,'Carbon Prices'!$A$30:$A$32,0)))),IF($K$13="CPI",INDEX('Carbon Prices'!BP$15:BP$17,(MATCH($K$10,'Carbon Prices'!$A$15:$A$17,0))),INDEX('Carbon Prices'!BP$20:BP$22,(MATCH($K$10,'Carbon Prices'!$A$20:$A$22,0)))))</f>
        <v>1202258.2132403261</v>
      </c>
      <c r="BR36" s="37">
        <f>SUMIF('Emissions Forecast'!$C$80:$C$83,"=Yes",'Emissions Forecast'!BS80:BS83)*IF($B$7="Real",IF($K$13="CPI",INDEX('Carbon Prices'!BQ$25:BQ$27,(MATCH($K$10,'Carbon Prices'!$A$25:$A$27,0))),INDEX('Carbon Prices'!BQ$30:BQ$32,(MATCH($K$10,'Carbon Prices'!$A$30:$A$32,0)))),IF($K$13="CPI",INDEX('Carbon Prices'!BQ$15:BQ$17,(MATCH($K$10,'Carbon Prices'!$A$15:$A$17,0))),INDEX('Carbon Prices'!BQ$20:BQ$22,(MATCH($K$10,'Carbon Prices'!$A$20:$A$22,0)))))</f>
        <v>1196364.7906264027</v>
      </c>
      <c r="BS36" s="37">
        <f>SUMIF('Emissions Forecast'!$C$80:$C$83,"=Yes",'Emissions Forecast'!BT80:BT83)*IF($B$7="Real",IF($K$13="CPI",INDEX('Carbon Prices'!BR$25:BR$27,(MATCH($K$10,'Carbon Prices'!$A$25:$A$27,0))),INDEX('Carbon Prices'!BR$30:BR$32,(MATCH($K$10,'Carbon Prices'!$A$30:$A$32,0)))),IF($K$13="CPI",INDEX('Carbon Prices'!BR$15:BR$17,(MATCH($K$10,'Carbon Prices'!$A$15:$A$17,0))),INDEX('Carbon Prices'!BR$20:BR$22,(MATCH($K$10,'Carbon Prices'!$A$20:$A$22,0)))))</f>
        <v>1190500.2573390182</v>
      </c>
      <c r="BT36" s="37">
        <f>SUMIF('Emissions Forecast'!$C$80:$C$83,"=Yes",'Emissions Forecast'!BU80:BU83)*IF($B$7="Real",IF($K$13="CPI",INDEX('Carbon Prices'!BS$25:BS$27,(MATCH($K$10,'Carbon Prices'!$A$25:$A$27,0))),INDEX('Carbon Prices'!BS$30:BS$32,(MATCH($K$10,'Carbon Prices'!$A$30:$A$32,0)))),IF($K$13="CPI",INDEX('Carbon Prices'!BS$15:BS$17,(MATCH($K$10,'Carbon Prices'!$A$15:$A$17,0))),INDEX('Carbon Prices'!BS$20:BS$22,(MATCH($K$10,'Carbon Prices'!$A$20:$A$22,0)))))</f>
        <v>1184664.4717638267</v>
      </c>
      <c r="BU36" s="37">
        <f>SUMIF('Emissions Forecast'!$C$80:$C$83,"=Yes",'Emissions Forecast'!BV80:BV83)*IF($B$7="Real",IF($K$13="CPI",INDEX('Carbon Prices'!BT$25:BT$27,(MATCH($K$10,'Carbon Prices'!$A$25:$A$27,0))),INDEX('Carbon Prices'!BT$30:BT$32,(MATCH($K$10,'Carbon Prices'!$A$30:$A$32,0)))),IF($K$13="CPI",INDEX('Carbon Prices'!BT$15:BT$17,(MATCH($K$10,'Carbon Prices'!$A$15:$A$17,0))),INDEX('Carbon Prices'!BT$20:BT$22,(MATCH($K$10,'Carbon Prices'!$A$20:$A$22,0)))))</f>
        <v>1178857.2929806707</v>
      </c>
      <c r="BV36" s="37">
        <f>SUMIF('Emissions Forecast'!$C$80:$C$83,"=Yes",'Emissions Forecast'!BW80:BW83)*IF($B$7="Real",IF($K$13="CPI",INDEX('Carbon Prices'!BU$25:BU$27,(MATCH($K$10,'Carbon Prices'!$A$25:$A$27,0))),INDEX('Carbon Prices'!BU$30:BU$32,(MATCH($K$10,'Carbon Prices'!$A$30:$A$32,0)))),IF($K$13="CPI",INDEX('Carbon Prices'!BU$15:BU$17,(MATCH($K$10,'Carbon Prices'!$A$15:$A$17,0))),INDEX('Carbon Prices'!BU$20:BU$22,(MATCH($K$10,'Carbon Prices'!$A$20:$A$22,0)))))</f>
        <v>1173078.5807601772</v>
      </c>
      <c r="BW36" s="37">
        <f>SUMIF('Emissions Forecast'!$C$80:$C$83,"=Yes",'Emissions Forecast'!BX80:BX83)*IF($B$7="Real",IF($K$13="CPI",INDEX('Carbon Prices'!BV$25:BV$27,(MATCH($K$10,'Carbon Prices'!$A$25:$A$27,0))),INDEX('Carbon Prices'!BV$30:BV$32,(MATCH($K$10,'Carbon Prices'!$A$30:$A$32,0)))),IF($K$13="CPI",INDEX('Carbon Prices'!BV$15:BV$17,(MATCH($K$10,'Carbon Prices'!$A$15:$A$17,0))),INDEX('Carbon Prices'!BV$20:BV$22,(MATCH($K$10,'Carbon Prices'!$A$20:$A$22,0)))))</f>
        <v>1167328.1955603724</v>
      </c>
      <c r="BX36" s="37">
        <f>SUMIF('Emissions Forecast'!$C$80:$C$83,"=Yes",'Emissions Forecast'!BY80:BY83)*IF($B$7="Real",IF($K$13="CPI",INDEX('Carbon Prices'!BW$25:BW$27,(MATCH($K$10,'Carbon Prices'!$A$25:$A$27,0))),INDEX('Carbon Prices'!BW$30:BW$32,(MATCH($K$10,'Carbon Prices'!$A$30:$A$32,0)))),IF($K$13="CPI",INDEX('Carbon Prices'!BW$15:BW$17,(MATCH($K$10,'Carbon Prices'!$A$15:$A$17,0))),INDEX('Carbon Prices'!BW$20:BW$22,(MATCH($K$10,'Carbon Prices'!$A$20:$A$22,0)))))</f>
        <v>1161605.9985233115</v>
      </c>
      <c r="BY36" s="37">
        <f>SUMIF('Emissions Forecast'!$C$80:$C$83,"=Yes",'Emissions Forecast'!BZ80:BZ83)*IF($B$7="Real",IF($K$13="CPI",INDEX('Carbon Prices'!BX$25:BX$27,(MATCH($K$10,'Carbon Prices'!$A$25:$A$27,0))),INDEX('Carbon Prices'!BX$30:BX$32,(MATCH($K$10,'Carbon Prices'!$A$30:$A$32,0)))),IF($K$13="CPI",INDEX('Carbon Prices'!BX$15:BX$17,(MATCH($K$10,'Carbon Prices'!$A$15:$A$17,0))),INDEX('Carbon Prices'!BX$20:BX$22,(MATCH($K$10,'Carbon Prices'!$A$20:$A$22,0)))))</f>
        <v>1155911.8514717265</v>
      </c>
      <c r="BZ36" s="37">
        <f>SUMIF('Emissions Forecast'!$C$80:$C$83,"=Yes",'Emissions Forecast'!CA80:CA83)*IF($B$7="Real",IF($K$13="CPI",INDEX('Carbon Prices'!BY$25:BY$27,(MATCH($K$10,'Carbon Prices'!$A$25:$A$27,0))),INDEX('Carbon Prices'!BY$30:BY$32,(MATCH($K$10,'Carbon Prices'!$A$30:$A$32,0)))),IF($K$13="CPI",INDEX('Carbon Prices'!BY$15:BY$17,(MATCH($K$10,'Carbon Prices'!$A$15:$A$17,0))),INDEX('Carbon Prices'!BY$20:BY$22,(MATCH($K$10,'Carbon Prices'!$A$20:$A$22,0)))))</f>
        <v>1150245.6169056885</v>
      </c>
      <c r="CA36" s="37">
        <f>SUMIF('Emissions Forecast'!$C$80:$C$83,"=Yes",'Emissions Forecast'!CB80:CB83)*IF($B$7="Real",IF($K$13="CPI",INDEX('Carbon Prices'!BZ$25:BZ$27,(MATCH($K$10,'Carbon Prices'!$A$25:$A$27,0))),INDEX('Carbon Prices'!BZ$30:BZ$32,(MATCH($K$10,'Carbon Prices'!$A$30:$A$32,0)))),IF($K$13="CPI",INDEX('Carbon Prices'!BZ$15:BZ$17,(MATCH($K$10,'Carbon Prices'!$A$15:$A$17,0))),INDEX('Carbon Prices'!BZ$20:BZ$22,(MATCH($K$10,'Carbon Prices'!$A$20:$A$22,0)))))</f>
        <v>1144607.1579992881</v>
      </c>
      <c r="CB36" s="37">
        <f>SUMIF('Emissions Forecast'!$C$80:$C$83,"=Yes",'Emissions Forecast'!CC80:CC83)*IF($B$7="Real",IF($K$13="CPI",INDEX('Carbon Prices'!CA$25:CA$27,(MATCH($K$10,'Carbon Prices'!$A$25:$A$27,0))),INDEX('Carbon Prices'!CA$30:CA$32,(MATCH($K$10,'Carbon Prices'!$A$30:$A$32,0)))),IF($K$13="CPI",INDEX('Carbon Prices'!CA$15:CA$17,(MATCH($K$10,'Carbon Prices'!$A$15:$A$17,0))),INDEX('Carbon Prices'!CA$20:CA$22,(MATCH($K$10,'Carbon Prices'!$A$20:$A$22,0)))))</f>
        <v>1138996.3385973307</v>
      </c>
      <c r="CC36" s="37">
        <f>SUMIF('Emissions Forecast'!$C$80:$C$83,"=Yes",'Emissions Forecast'!CD80:CD83)*IF($B$7="Real",IF($K$13="CPI",INDEX('Carbon Prices'!CB$25:CB$27,(MATCH($K$10,'Carbon Prices'!$A$25:$A$27,0))),INDEX('Carbon Prices'!CB$30:CB$32,(MATCH($K$10,'Carbon Prices'!$A$30:$A$32,0)))),IF($K$13="CPI",INDEX('Carbon Prices'!CB$15:CB$17,(MATCH($K$10,'Carbon Prices'!$A$15:$A$17,0))),INDEX('Carbon Prices'!CB$20:CB$22,(MATCH($K$10,'Carbon Prices'!$A$20:$A$22,0)))))</f>
        <v>1133413.0232120494</v>
      </c>
      <c r="CD36" s="37">
        <f>SUMIF('Emissions Forecast'!$C$80:$C$83,"=Yes",'Emissions Forecast'!CE80:CE83)*IF($B$7="Real",IF($K$13="CPI",INDEX('Carbon Prices'!CC$25:CC$27,(MATCH($K$10,'Carbon Prices'!$A$25:$A$27,0))),INDEX('Carbon Prices'!CC$30:CC$32,(MATCH($K$10,'Carbon Prices'!$A$30:$A$32,0)))),IF($K$13="CPI",INDEX('Carbon Prices'!CC$15:CC$17,(MATCH($K$10,'Carbon Prices'!$A$15:$A$17,0))),INDEX('Carbon Prices'!CC$20:CC$22,(MATCH($K$10,'Carbon Prices'!$A$20:$A$22,0)))))</f>
        <v>1127857.0770198333</v>
      </c>
      <c r="CE36" s="37">
        <f>SUMIF('Emissions Forecast'!$C$80:$C$83,"=Yes",'Emissions Forecast'!CF80:CF83)*IF($B$7="Real",IF($K$13="CPI",INDEX('Carbon Prices'!CD$25:CD$27,(MATCH($K$10,'Carbon Prices'!$A$25:$A$27,0))),INDEX('Carbon Prices'!CD$30:CD$32,(MATCH($K$10,'Carbon Prices'!$A$30:$A$32,0)))),IF($K$13="CPI",INDEX('Carbon Prices'!CD$15:CD$17,(MATCH($K$10,'Carbon Prices'!$A$15:$A$17,0))),INDEX('Carbon Prices'!CD$20:CD$22,(MATCH($K$10,'Carbon Prices'!$A$20:$A$22,0)))))</f>
        <v>1122328.3658579711</v>
      </c>
    </row>
    <row r="37" spans="1:83" s="44" customFormat="1" ht="15.75" customHeight="1" x14ac:dyDescent="0.35">
      <c r="A37" s="42" t="s">
        <v>46</v>
      </c>
      <c r="B37" s="43">
        <f>SUM(B34:B36)</f>
        <v>65308753.306363821</v>
      </c>
      <c r="C37" s="43">
        <f t="shared" ref="C37:AG37" si="213">SUM(C34:C36)</f>
        <v>0</v>
      </c>
      <c r="D37" s="43">
        <f t="shared" si="213"/>
        <v>0</v>
      </c>
      <c r="E37" s="43">
        <f t="shared" si="213"/>
        <v>5240291.9811366433</v>
      </c>
      <c r="F37" s="43">
        <f t="shared" si="213"/>
        <v>5120012.3264827626</v>
      </c>
      <c r="G37" s="43">
        <f t="shared" si="213"/>
        <v>5069475.9877300793</v>
      </c>
      <c r="H37" s="43">
        <f t="shared" si="213"/>
        <v>6893352.4063987974</v>
      </c>
      <c r="I37" s="43">
        <f t="shared" si="213"/>
        <v>6194366.5979938786</v>
      </c>
      <c r="J37" s="43">
        <f t="shared" si="213"/>
        <v>6164922.1934876693</v>
      </c>
      <c r="K37" s="43">
        <f t="shared" si="213"/>
        <v>3648625.0937062907</v>
      </c>
      <c r="L37" s="43">
        <f t="shared" si="213"/>
        <v>3629687.5932199256</v>
      </c>
      <c r="M37" s="43">
        <f t="shared" si="213"/>
        <v>3610089.961997652</v>
      </c>
      <c r="N37" s="43">
        <f t="shared" si="213"/>
        <v>3602505.7393884137</v>
      </c>
      <c r="O37" s="43">
        <f t="shared" si="213"/>
        <v>3581438.4543627501</v>
      </c>
      <c r="P37" s="43">
        <f t="shared" si="213"/>
        <v>3559812.2909569372</v>
      </c>
      <c r="Q37" s="43">
        <f t="shared" si="213"/>
        <v>3549568.5695816339</v>
      </c>
      <c r="R37" s="43">
        <f t="shared" si="213"/>
        <v>3526680.1816477608</v>
      </c>
      <c r="S37" s="43">
        <f t="shared" si="213"/>
        <v>3514773.4572323812</v>
      </c>
      <c r="T37" s="43">
        <f t="shared" si="213"/>
        <v>3501977.769229427</v>
      </c>
      <c r="U37" s="43">
        <f t="shared" si="213"/>
        <v>3477328.353055866</v>
      </c>
      <c r="V37" s="43">
        <f t="shared" si="213"/>
        <v>3463087.6189219817</v>
      </c>
      <c r="W37" s="43">
        <f t="shared" si="213"/>
        <v>4202333.3931737207</v>
      </c>
      <c r="X37" s="43">
        <f t="shared" si="213"/>
        <v>3217787.6013021814</v>
      </c>
      <c r="Y37" s="43">
        <f t="shared" si="213"/>
        <v>3202347.7105548633</v>
      </c>
      <c r="Z37" s="43">
        <f t="shared" si="213"/>
        <v>1486928.8797647171</v>
      </c>
      <c r="AA37" s="43">
        <f t="shared" si="213"/>
        <v>1479148.3882427467</v>
      </c>
      <c r="AB37" s="43">
        <f t="shared" si="213"/>
        <v>1471101.3381877027</v>
      </c>
      <c r="AC37" s="43">
        <f t="shared" si="213"/>
        <v>1462801.1742216139</v>
      </c>
      <c r="AD37" s="43">
        <f t="shared" si="213"/>
        <v>1458289.3398001327</v>
      </c>
      <c r="AE37" s="43">
        <f t="shared" si="213"/>
        <v>1449442.6056403657</v>
      </c>
      <c r="AF37" s="43">
        <f t="shared" si="213"/>
        <v>1444254.1323498862</v>
      </c>
      <c r="AG37" s="43">
        <f t="shared" si="213"/>
        <v>1434915.7914846686</v>
      </c>
      <c r="AH37" s="43">
        <f t="shared" ref="AH37:BP37" si="214">SUM(AH34:AH36)</f>
        <v>1427881.890546018</v>
      </c>
      <c r="AI37" s="43">
        <f t="shared" si="214"/>
        <v>1420882.4695139297</v>
      </c>
      <c r="AJ37" s="43">
        <f t="shared" si="214"/>
        <v>1413917.3593692535</v>
      </c>
      <c r="AK37" s="43">
        <f t="shared" si="214"/>
        <v>1406986.3919213645</v>
      </c>
      <c r="AL37" s="43">
        <f t="shared" si="214"/>
        <v>1400089.399804103</v>
      </c>
      <c r="AM37" s="43">
        <f t="shared" si="214"/>
        <v>1393226.2164717298</v>
      </c>
      <c r="AN37" s="43">
        <f t="shared" si="214"/>
        <v>1386396.6761949074</v>
      </c>
      <c r="AO37" s="43">
        <f t="shared" si="214"/>
        <v>1379600.6140566966</v>
      </c>
      <c r="AP37" s="43">
        <f t="shared" si="214"/>
        <v>1372837.8659485753</v>
      </c>
      <c r="AQ37" s="43">
        <f t="shared" si="214"/>
        <v>1366108.2685664746</v>
      </c>
      <c r="AR37" s="43">
        <f t="shared" si="214"/>
        <v>1359411.659406835</v>
      </c>
      <c r="AS37" s="43">
        <f t="shared" si="214"/>
        <v>1352747.8767626835</v>
      </c>
      <c r="AT37" s="43">
        <f t="shared" si="214"/>
        <v>1346116.7597197287</v>
      </c>
      <c r="AU37" s="43">
        <f t="shared" si="214"/>
        <v>1339518.1481524752</v>
      </c>
      <c r="AV37" s="43">
        <f t="shared" si="214"/>
        <v>1332951.8827203554</v>
      </c>
      <c r="AW37" s="43">
        <f t="shared" si="214"/>
        <v>1326417.8048638827</v>
      </c>
      <c r="AX37" s="43">
        <f t="shared" si="214"/>
        <v>1319915.7568008243</v>
      </c>
      <c r="AY37" s="43">
        <f t="shared" si="214"/>
        <v>1313445.5815223888</v>
      </c>
      <c r="AZ37" s="43">
        <f t="shared" si="214"/>
        <v>1307007.1227894358</v>
      </c>
      <c r="BA37" s="43">
        <f t="shared" si="214"/>
        <v>1300600.2251287031</v>
      </c>
      <c r="BB37" s="43">
        <f t="shared" si="214"/>
        <v>1294224.7338290524</v>
      </c>
      <c r="BC37" s="43">
        <f t="shared" si="214"/>
        <v>1287880.4949377335</v>
      </c>
      <c r="BD37" s="43">
        <f t="shared" si="214"/>
        <v>1281567.3552566662</v>
      </c>
      <c r="BE37" s="43">
        <f t="shared" si="214"/>
        <v>1275285.1623387414</v>
      </c>
      <c r="BF37" s="43">
        <f t="shared" si="214"/>
        <v>1269033.7644841392</v>
      </c>
      <c r="BG37" s="43">
        <f t="shared" si="214"/>
        <v>1262813.010736668</v>
      </c>
      <c r="BH37" s="43">
        <f t="shared" si="214"/>
        <v>1256622.7508801154</v>
      </c>
      <c r="BI37" s="43">
        <f t="shared" si="214"/>
        <v>1250462.8354346242</v>
      </c>
      <c r="BJ37" s="43">
        <f t="shared" si="214"/>
        <v>1244333.115653082</v>
      </c>
      <c r="BK37" s="43">
        <f t="shared" si="214"/>
        <v>1238233.4435175275</v>
      </c>
      <c r="BL37" s="43">
        <f t="shared" si="214"/>
        <v>1232163.6717355787</v>
      </c>
      <c r="BM37" s="43">
        <f t="shared" si="214"/>
        <v>1226123.6537368747</v>
      </c>
      <c r="BN37" s="43">
        <f t="shared" si="214"/>
        <v>1220113.2436695369</v>
      </c>
      <c r="BO37" s="43">
        <f t="shared" si="214"/>
        <v>1214132.2963966469</v>
      </c>
      <c r="BP37" s="43">
        <f t="shared" si="214"/>
        <v>1208180.6674927417</v>
      </c>
      <c r="BQ37" s="43">
        <f t="shared" ref="BQ37:CE37" si="215">SUM(BQ34:BQ36)</f>
        <v>1202258.2132403261</v>
      </c>
      <c r="BR37" s="43">
        <f t="shared" si="215"/>
        <v>1196364.7906264027</v>
      </c>
      <c r="BS37" s="43">
        <f t="shared" si="215"/>
        <v>1190500.2573390182</v>
      </c>
      <c r="BT37" s="43">
        <f t="shared" si="215"/>
        <v>1184664.4717638267</v>
      </c>
      <c r="BU37" s="43">
        <f t="shared" si="215"/>
        <v>1178857.2929806707</v>
      </c>
      <c r="BV37" s="43">
        <f t="shared" si="215"/>
        <v>1173078.5807601772</v>
      </c>
      <c r="BW37" s="43">
        <f t="shared" si="215"/>
        <v>1167328.1955603724</v>
      </c>
      <c r="BX37" s="43">
        <f t="shared" si="215"/>
        <v>1161605.9985233115</v>
      </c>
      <c r="BY37" s="43">
        <f t="shared" si="215"/>
        <v>1155911.8514717265</v>
      </c>
      <c r="BZ37" s="43">
        <f t="shared" si="215"/>
        <v>1150245.6169056885</v>
      </c>
      <c r="CA37" s="43">
        <f t="shared" si="215"/>
        <v>1144607.1579992881</v>
      </c>
      <c r="CB37" s="43">
        <f t="shared" si="215"/>
        <v>1138996.3385973307</v>
      </c>
      <c r="CC37" s="43">
        <f t="shared" si="215"/>
        <v>1133413.0232120494</v>
      </c>
      <c r="CD37" s="43">
        <f t="shared" si="215"/>
        <v>1127857.0770198333</v>
      </c>
      <c r="CE37" s="43">
        <f t="shared" si="215"/>
        <v>1122328.3658579711</v>
      </c>
    </row>
    <row r="38" spans="1:83" ht="15.75" customHeight="1" x14ac:dyDescent="0.35">
      <c r="C38" s="37"/>
      <c r="D38" s="37"/>
      <c r="E38" s="37"/>
      <c r="F38" s="37"/>
      <c r="G38" s="37"/>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row>
    <row r="39" spans="1:83" s="44" customFormat="1" ht="14.5" x14ac:dyDescent="0.35">
      <c r="A39" s="33" t="s">
        <v>66</v>
      </c>
      <c r="B39" s="33" t="s">
        <v>108</v>
      </c>
      <c r="C39" s="34">
        <v>2020</v>
      </c>
      <c r="D39" s="34">
        <f t="shared" ref="D39:AG39" si="216">C39+1</f>
        <v>2021</v>
      </c>
      <c r="E39" s="34">
        <f t="shared" si="216"/>
        <v>2022</v>
      </c>
      <c r="F39" s="34">
        <f t="shared" si="216"/>
        <v>2023</v>
      </c>
      <c r="G39" s="34">
        <f t="shared" si="216"/>
        <v>2024</v>
      </c>
      <c r="H39" s="34">
        <f t="shared" si="216"/>
        <v>2025</v>
      </c>
      <c r="I39" s="34">
        <f t="shared" si="216"/>
        <v>2026</v>
      </c>
      <c r="J39" s="34">
        <f t="shared" si="216"/>
        <v>2027</v>
      </c>
      <c r="K39" s="34">
        <f t="shared" si="216"/>
        <v>2028</v>
      </c>
      <c r="L39" s="34">
        <f t="shared" si="216"/>
        <v>2029</v>
      </c>
      <c r="M39" s="34">
        <f t="shared" si="216"/>
        <v>2030</v>
      </c>
      <c r="N39" s="34">
        <f t="shared" si="216"/>
        <v>2031</v>
      </c>
      <c r="O39" s="34">
        <f t="shared" si="216"/>
        <v>2032</v>
      </c>
      <c r="P39" s="34">
        <f t="shared" si="216"/>
        <v>2033</v>
      </c>
      <c r="Q39" s="34">
        <f t="shared" si="216"/>
        <v>2034</v>
      </c>
      <c r="R39" s="34">
        <f t="shared" si="216"/>
        <v>2035</v>
      </c>
      <c r="S39" s="34">
        <f t="shared" si="216"/>
        <v>2036</v>
      </c>
      <c r="T39" s="34">
        <f t="shared" si="216"/>
        <v>2037</v>
      </c>
      <c r="U39" s="34">
        <f t="shared" si="216"/>
        <v>2038</v>
      </c>
      <c r="V39" s="34">
        <f t="shared" si="216"/>
        <v>2039</v>
      </c>
      <c r="W39" s="34">
        <f t="shared" si="216"/>
        <v>2040</v>
      </c>
      <c r="X39" s="34">
        <f t="shared" si="216"/>
        <v>2041</v>
      </c>
      <c r="Y39" s="34">
        <f t="shared" si="216"/>
        <v>2042</v>
      </c>
      <c r="Z39" s="34">
        <f t="shared" si="216"/>
        <v>2043</v>
      </c>
      <c r="AA39" s="34">
        <f t="shared" si="216"/>
        <v>2044</v>
      </c>
      <c r="AB39" s="34">
        <f t="shared" si="216"/>
        <v>2045</v>
      </c>
      <c r="AC39" s="34">
        <f t="shared" si="216"/>
        <v>2046</v>
      </c>
      <c r="AD39" s="34">
        <f t="shared" si="216"/>
        <v>2047</v>
      </c>
      <c r="AE39" s="34">
        <f t="shared" si="216"/>
        <v>2048</v>
      </c>
      <c r="AF39" s="34">
        <f t="shared" si="216"/>
        <v>2049</v>
      </c>
      <c r="AG39" s="34">
        <f t="shared" si="216"/>
        <v>2050</v>
      </c>
      <c r="AH39" s="34">
        <f t="shared" ref="AH39" si="217">AG39+1</f>
        <v>2051</v>
      </c>
      <c r="AI39" s="34">
        <f t="shared" ref="AI39" si="218">AH39+1</f>
        <v>2052</v>
      </c>
      <c r="AJ39" s="34">
        <f t="shared" ref="AJ39" si="219">AI39+1</f>
        <v>2053</v>
      </c>
      <c r="AK39" s="34">
        <f t="shared" ref="AK39" si="220">AJ39+1</f>
        <v>2054</v>
      </c>
      <c r="AL39" s="34">
        <f t="shared" ref="AL39" si="221">AK39+1</f>
        <v>2055</v>
      </c>
      <c r="AM39" s="34">
        <f t="shared" ref="AM39" si="222">AL39+1</f>
        <v>2056</v>
      </c>
      <c r="AN39" s="34">
        <f t="shared" ref="AN39" si="223">AM39+1</f>
        <v>2057</v>
      </c>
      <c r="AO39" s="34">
        <f t="shared" ref="AO39" si="224">AN39+1</f>
        <v>2058</v>
      </c>
      <c r="AP39" s="34">
        <f t="shared" ref="AP39" si="225">AO39+1</f>
        <v>2059</v>
      </c>
      <c r="AQ39" s="34">
        <f t="shared" ref="AQ39" si="226">AP39+1</f>
        <v>2060</v>
      </c>
      <c r="AR39" s="34">
        <f t="shared" ref="AR39" si="227">AQ39+1</f>
        <v>2061</v>
      </c>
      <c r="AS39" s="34">
        <f t="shared" ref="AS39" si="228">AR39+1</f>
        <v>2062</v>
      </c>
      <c r="AT39" s="34">
        <f t="shared" ref="AT39" si="229">AS39+1</f>
        <v>2063</v>
      </c>
      <c r="AU39" s="34">
        <f t="shared" ref="AU39" si="230">AT39+1</f>
        <v>2064</v>
      </c>
      <c r="AV39" s="34">
        <f t="shared" ref="AV39" si="231">AU39+1</f>
        <v>2065</v>
      </c>
      <c r="AW39" s="34">
        <f t="shared" ref="AW39" si="232">AV39+1</f>
        <v>2066</v>
      </c>
      <c r="AX39" s="34">
        <f t="shared" ref="AX39" si="233">AW39+1</f>
        <v>2067</v>
      </c>
      <c r="AY39" s="34">
        <f t="shared" ref="AY39" si="234">AX39+1</f>
        <v>2068</v>
      </c>
      <c r="AZ39" s="34">
        <f t="shared" ref="AZ39" si="235">AY39+1</f>
        <v>2069</v>
      </c>
      <c r="BA39" s="34">
        <f t="shared" ref="BA39" si="236">AZ39+1</f>
        <v>2070</v>
      </c>
      <c r="BB39" s="34">
        <f t="shared" ref="BB39" si="237">BA39+1</f>
        <v>2071</v>
      </c>
      <c r="BC39" s="34">
        <f t="shared" ref="BC39" si="238">BB39+1</f>
        <v>2072</v>
      </c>
      <c r="BD39" s="34">
        <f t="shared" ref="BD39" si="239">BC39+1</f>
        <v>2073</v>
      </c>
      <c r="BE39" s="34">
        <f t="shared" ref="BE39" si="240">BD39+1</f>
        <v>2074</v>
      </c>
      <c r="BF39" s="34">
        <f t="shared" ref="BF39" si="241">BE39+1</f>
        <v>2075</v>
      </c>
      <c r="BG39" s="34">
        <f t="shared" ref="BG39" si="242">BF39+1</f>
        <v>2076</v>
      </c>
      <c r="BH39" s="34">
        <f t="shared" ref="BH39" si="243">BG39+1</f>
        <v>2077</v>
      </c>
      <c r="BI39" s="34">
        <f t="shared" ref="BI39" si="244">BH39+1</f>
        <v>2078</v>
      </c>
      <c r="BJ39" s="34">
        <f t="shared" ref="BJ39" si="245">BI39+1</f>
        <v>2079</v>
      </c>
      <c r="BK39" s="34">
        <f t="shared" ref="BK39" si="246">BJ39+1</f>
        <v>2080</v>
      </c>
      <c r="BL39" s="34">
        <f t="shared" ref="BL39" si="247">BK39+1</f>
        <v>2081</v>
      </c>
      <c r="BM39" s="34">
        <f t="shared" ref="BM39" si="248">BL39+1</f>
        <v>2082</v>
      </c>
      <c r="BN39" s="34">
        <f t="shared" ref="BN39" si="249">BM39+1</f>
        <v>2083</v>
      </c>
      <c r="BO39" s="34">
        <f t="shared" ref="BO39" si="250">BN39+1</f>
        <v>2084</v>
      </c>
      <c r="BP39" s="34">
        <f t="shared" ref="BP39" si="251">BO39+1</f>
        <v>2085</v>
      </c>
      <c r="BQ39" s="34">
        <f t="shared" ref="BQ39" si="252">BP39+1</f>
        <v>2086</v>
      </c>
      <c r="BR39" s="34">
        <f t="shared" ref="BR39" si="253">BQ39+1</f>
        <v>2087</v>
      </c>
      <c r="BS39" s="34">
        <f t="shared" ref="BS39" si="254">BR39+1</f>
        <v>2088</v>
      </c>
      <c r="BT39" s="34">
        <f t="shared" ref="BT39" si="255">BS39+1</f>
        <v>2089</v>
      </c>
      <c r="BU39" s="34">
        <f t="shared" ref="BU39" si="256">BT39+1</f>
        <v>2090</v>
      </c>
      <c r="BV39" s="34">
        <f t="shared" ref="BV39" si="257">BU39+1</f>
        <v>2091</v>
      </c>
      <c r="BW39" s="34">
        <f t="shared" ref="BW39" si="258">BV39+1</f>
        <v>2092</v>
      </c>
      <c r="BX39" s="34">
        <f t="shared" ref="BX39" si="259">BW39+1</f>
        <v>2093</v>
      </c>
      <c r="BY39" s="34">
        <f t="shared" ref="BY39" si="260">BX39+1</f>
        <v>2094</v>
      </c>
      <c r="BZ39" s="34">
        <f t="shared" ref="BZ39" si="261">BY39+1</f>
        <v>2095</v>
      </c>
      <c r="CA39" s="34">
        <f t="shared" ref="CA39" si="262">BZ39+1</f>
        <v>2096</v>
      </c>
      <c r="CB39" s="34">
        <f t="shared" ref="CB39" si="263">CA39+1</f>
        <v>2097</v>
      </c>
      <c r="CC39" s="34">
        <f t="shared" ref="CC39" si="264">CB39+1</f>
        <v>2098</v>
      </c>
      <c r="CD39" s="34">
        <f t="shared" ref="CD39" si="265">CC39+1</f>
        <v>2099</v>
      </c>
      <c r="CE39" s="34">
        <f t="shared" ref="CE39" si="266">CD39+1</f>
        <v>2100</v>
      </c>
    </row>
    <row r="40" spans="1:83" s="44" customFormat="1" ht="15.75" customHeight="1" x14ac:dyDescent="0.35">
      <c r="A40" s="44" t="s">
        <v>22</v>
      </c>
      <c r="B40" s="37">
        <f>IF($B$7="Real",SUMPRODUCT('Discount Rates'!B$31:CD$31,C40:CE40),IF($N$13="CPI",SUMPRODUCT('Discount Rates'!B$32:CD$32,C40:CE40),SUMPRODUCT('Discount Rates'!B$33:CD$33,C40:CE40)))</f>
        <v>22735124.66641438</v>
      </c>
      <c r="C40" s="37">
        <f>SUMIF('Emissions Forecast'!$C$87:$C$92,"=Yes",'Emissions Forecast'!D87:D92)*IF($B$7="Real",IF($N$13="CPI",INDEX('Carbon Prices'!B$25:B$27,(MATCH($N$10,'Carbon Prices'!$A$25:$A$27,0))),INDEX('Carbon Prices'!B$30:B$32,(MATCH($N$10,'Carbon Prices'!$A$30:$A$32,0)))),IF($N$13="CPI",INDEX('Carbon Prices'!B$15:B$17,(MATCH($N$10,'Carbon Prices'!$A$15:$A$17,0))),INDEX('Carbon Prices'!B$20:B$22,(MATCH($N$10,'Carbon Prices'!$A$20:$A$22,0)))))</f>
        <v>0</v>
      </c>
      <c r="D40" s="37">
        <f>SUMIF('Emissions Forecast'!$C$87:$C$92,"=Yes",'Emissions Forecast'!E87:E92)*IF($B$7="Real",IF($N$13="CPI",INDEX('Carbon Prices'!C$25:C$27,(MATCH($N$10,'Carbon Prices'!$A$25:$A$27,0))),INDEX('Carbon Prices'!C$30:C$32,(MATCH($N$10,'Carbon Prices'!$A$30:$A$32,0)))),IF($N$13="CPI",INDEX('Carbon Prices'!C$15:C$17,(MATCH($N$10,'Carbon Prices'!$A$15:$A$17,0))),INDEX('Carbon Prices'!C$20:C$22,(MATCH($N$10,'Carbon Prices'!$A$20:$A$22,0)))))</f>
        <v>0</v>
      </c>
      <c r="E40" s="37">
        <f>SUMIF('Emissions Forecast'!$C$87:$C$92,"=Yes",'Emissions Forecast'!F87:F92)*IF($B$7="Real",IF($N$13="CPI",INDEX('Carbon Prices'!D$25:D$27,(MATCH($N$10,'Carbon Prices'!$A$25:$A$27,0))),INDEX('Carbon Prices'!D$30:D$32,(MATCH($N$10,'Carbon Prices'!$A$30:$A$32,0)))),IF($N$13="CPI",INDEX('Carbon Prices'!D$15:D$17,(MATCH($N$10,'Carbon Prices'!$A$15:$A$17,0))),INDEX('Carbon Prices'!D$20:D$22,(MATCH($N$10,'Carbon Prices'!$A$20:$A$22,0)))))</f>
        <v>5240291.9811366433</v>
      </c>
      <c r="F40" s="37">
        <f>SUMIF('Emissions Forecast'!$C$87:$C$92,"=Yes",'Emissions Forecast'!G87:G92)*IF($B$7="Real",IF($N$13="CPI",INDEX('Carbon Prices'!E$25:E$27,(MATCH($N$10,'Carbon Prices'!$A$25:$A$27,0))),INDEX('Carbon Prices'!E$30:E$32,(MATCH($N$10,'Carbon Prices'!$A$30:$A$32,0)))),IF($N$13="CPI",INDEX('Carbon Prices'!E$15:E$17,(MATCH($N$10,'Carbon Prices'!$A$15:$A$17,0))),INDEX('Carbon Prices'!E$20:E$22,(MATCH($N$10,'Carbon Prices'!$A$20:$A$22,0)))))</f>
        <v>5120012.3264827626</v>
      </c>
      <c r="G40" s="37">
        <f>SUMIF('Emissions Forecast'!$C$87:$C$92,"=Yes",'Emissions Forecast'!H87:H92)*IF($B$7="Real",IF($N$13="CPI",INDEX('Carbon Prices'!F$25:F$27,(MATCH($N$10,'Carbon Prices'!$A$25:$A$27,0))),INDEX('Carbon Prices'!F$30:F$32,(MATCH($N$10,'Carbon Prices'!$A$30:$A$32,0)))),IF($N$13="CPI",INDEX('Carbon Prices'!F$15:F$17,(MATCH($N$10,'Carbon Prices'!$A$15:$A$17,0))),INDEX('Carbon Prices'!F$20:F$22,(MATCH($N$10,'Carbon Prices'!$A$20:$A$22,0)))))</f>
        <v>5069475.9877300793</v>
      </c>
      <c r="H40" s="37">
        <f>SUMIF('Emissions Forecast'!$C$87:$C$92,"=Yes",'Emissions Forecast'!I87:I92)*IF($B$7="Real",IF($N$13="CPI",INDEX('Carbon Prices'!G$25:G$27,(MATCH($N$10,'Carbon Prices'!$A$25:$A$27,0))),INDEX('Carbon Prices'!G$30:G$32,(MATCH($N$10,'Carbon Prices'!$A$30:$A$32,0)))),IF($N$13="CPI",INDEX('Carbon Prices'!G$15:G$17,(MATCH($N$10,'Carbon Prices'!$A$15:$A$17,0))),INDEX('Carbon Prices'!G$20:G$22,(MATCH($N$10,'Carbon Prices'!$A$20:$A$22,0)))))</f>
        <v>5042788.0019964362</v>
      </c>
      <c r="I40" s="37">
        <f>SUMIF('Emissions Forecast'!$C$87:$C$92,"=Yes",'Emissions Forecast'!J87:J92)*IF($B$7="Real",IF($N$13="CPI",INDEX('Carbon Prices'!H$25:H$27,(MATCH($N$10,'Carbon Prices'!$A$25:$A$27,0))),INDEX('Carbon Prices'!H$30:H$32,(MATCH($N$10,'Carbon Prices'!$A$30:$A$32,0)))),IF($N$13="CPI",INDEX('Carbon Prices'!H$15:H$17,(MATCH($N$10,'Carbon Prices'!$A$15:$A$17,0))),INDEX('Carbon Prices'!H$20:H$22,(MATCH($N$10,'Carbon Prices'!$A$20:$A$22,0)))))</f>
        <v>2509984.9783692667</v>
      </c>
      <c r="J40" s="37">
        <f>SUMIF('Emissions Forecast'!$C$87:$C$92,"=Yes",'Emissions Forecast'!K87:K92)*IF($B$7="Real",IF($N$13="CPI",INDEX('Carbon Prices'!I$25:I$27,(MATCH($N$10,'Carbon Prices'!$A$25:$A$27,0))),INDEX('Carbon Prices'!I$30:I$32,(MATCH($N$10,'Carbon Prices'!$A$30:$A$32,0)))),IF($N$13="CPI",INDEX('Carbon Prices'!I$15:I$17,(MATCH($N$10,'Carbon Prices'!$A$15:$A$17,0))),INDEX('Carbon Prices'!I$20:I$22,(MATCH($N$10,'Carbon Prices'!$A$20:$A$22,0)))))</f>
        <v>2498053.9743128475</v>
      </c>
      <c r="K40" s="37">
        <f>SUMIF('Emissions Forecast'!$C$87:$C$92,"=Yes",'Emissions Forecast'!L87:L92)*IF($B$7="Real",IF($N$13="CPI",INDEX('Carbon Prices'!J$25:J$27,(MATCH($N$10,'Carbon Prices'!$A$25:$A$27,0))),INDEX('Carbon Prices'!J$30:J$32,(MATCH($N$10,'Carbon Prices'!$A$30:$A$32,0)))),IF($N$13="CPI",INDEX('Carbon Prices'!J$15:J$17,(MATCH($N$10,'Carbon Prices'!$A$15:$A$17,0))),INDEX('Carbon Prices'!J$20:J$22,(MATCH($N$10,'Carbon Prices'!$A$20:$A$22,0)))))</f>
        <v>0</v>
      </c>
      <c r="L40" s="37">
        <f>SUMIF('Emissions Forecast'!$C$87:$C$92,"=Yes",'Emissions Forecast'!M87:M92)*IF($B$7="Real",IF($N$13="CPI",INDEX('Carbon Prices'!K$25:K$27,(MATCH($N$10,'Carbon Prices'!$A$25:$A$27,0))),INDEX('Carbon Prices'!K$30:K$32,(MATCH($N$10,'Carbon Prices'!$A$30:$A$32,0)))),IF($N$13="CPI",INDEX('Carbon Prices'!K$15:K$17,(MATCH($N$10,'Carbon Prices'!$A$15:$A$17,0))),INDEX('Carbon Prices'!K$20:K$22,(MATCH($N$10,'Carbon Prices'!$A$20:$A$22,0)))))</f>
        <v>0</v>
      </c>
      <c r="M40" s="37">
        <f>SUMIF('Emissions Forecast'!$C$87:$C$92,"=Yes",'Emissions Forecast'!N87:N92)*IF($B$7="Real",IF($N$13="CPI",INDEX('Carbon Prices'!L$25:L$27,(MATCH($N$10,'Carbon Prices'!$A$25:$A$27,0))),INDEX('Carbon Prices'!L$30:L$32,(MATCH($N$10,'Carbon Prices'!$A$30:$A$32,0)))),IF($N$13="CPI",INDEX('Carbon Prices'!L$15:L$17,(MATCH($N$10,'Carbon Prices'!$A$15:$A$17,0))),INDEX('Carbon Prices'!L$20:L$22,(MATCH($N$10,'Carbon Prices'!$A$20:$A$22,0)))))</f>
        <v>0</v>
      </c>
      <c r="N40" s="37">
        <f>SUMIF('Emissions Forecast'!$C$87:$C$92,"=Yes",'Emissions Forecast'!O87:O92)*IF($B$7="Real",IF($N$13="CPI",INDEX('Carbon Prices'!M$25:M$27,(MATCH($N$10,'Carbon Prices'!$A$25:$A$27,0))),INDEX('Carbon Prices'!M$30:M$32,(MATCH($N$10,'Carbon Prices'!$A$30:$A$32,0)))),IF($N$13="CPI",INDEX('Carbon Prices'!M$15:M$17,(MATCH($N$10,'Carbon Prices'!$A$15:$A$17,0))),INDEX('Carbon Prices'!M$20:M$22,(MATCH($N$10,'Carbon Prices'!$A$20:$A$22,0)))))</f>
        <v>0</v>
      </c>
      <c r="O40" s="37">
        <f>SUMIF('Emissions Forecast'!$C$87:$C$92,"=Yes",'Emissions Forecast'!P87:P92)*IF($B$7="Real",IF($N$13="CPI",INDEX('Carbon Prices'!N$25:N$27,(MATCH($N$10,'Carbon Prices'!$A$25:$A$27,0))),INDEX('Carbon Prices'!N$30:N$32,(MATCH($N$10,'Carbon Prices'!$A$30:$A$32,0)))),IF($N$13="CPI",INDEX('Carbon Prices'!N$15:N$17,(MATCH($N$10,'Carbon Prices'!$A$15:$A$17,0))),INDEX('Carbon Prices'!N$20:N$22,(MATCH($N$10,'Carbon Prices'!$A$20:$A$22,0)))))</f>
        <v>0</v>
      </c>
      <c r="P40" s="37">
        <f>SUMIF('Emissions Forecast'!$C$87:$C$92,"=Yes",'Emissions Forecast'!Q87:Q92)*IF($B$7="Real",IF($N$13="CPI",INDEX('Carbon Prices'!O$25:O$27,(MATCH($N$10,'Carbon Prices'!$A$25:$A$27,0))),INDEX('Carbon Prices'!O$30:O$32,(MATCH($N$10,'Carbon Prices'!$A$30:$A$32,0)))),IF($N$13="CPI",INDEX('Carbon Prices'!O$15:O$17,(MATCH($N$10,'Carbon Prices'!$A$15:$A$17,0))),INDEX('Carbon Prices'!O$20:O$22,(MATCH($N$10,'Carbon Prices'!$A$20:$A$22,0)))))</f>
        <v>0</v>
      </c>
      <c r="Q40" s="37">
        <f>SUMIF('Emissions Forecast'!$C$87:$C$92,"=Yes",'Emissions Forecast'!R87:R92)*IF($B$7="Real",IF($N$13="CPI",INDEX('Carbon Prices'!P$25:P$27,(MATCH($N$10,'Carbon Prices'!$A$25:$A$27,0))),INDEX('Carbon Prices'!P$30:P$32,(MATCH($N$10,'Carbon Prices'!$A$30:$A$32,0)))),IF($N$13="CPI",INDEX('Carbon Prices'!P$15:P$17,(MATCH($N$10,'Carbon Prices'!$A$15:$A$17,0))),INDEX('Carbon Prices'!P$20:P$22,(MATCH($N$10,'Carbon Prices'!$A$20:$A$22,0)))))</f>
        <v>0</v>
      </c>
      <c r="R40" s="37">
        <f>SUMIF('Emissions Forecast'!$C$87:$C$92,"=Yes",'Emissions Forecast'!S87:S92)*IF($B$7="Real",IF($N$13="CPI",INDEX('Carbon Prices'!Q$25:Q$27,(MATCH($N$10,'Carbon Prices'!$A$25:$A$27,0))),INDEX('Carbon Prices'!Q$30:Q$32,(MATCH($N$10,'Carbon Prices'!$A$30:$A$32,0)))),IF($N$13="CPI",INDEX('Carbon Prices'!Q$15:Q$17,(MATCH($N$10,'Carbon Prices'!$A$15:$A$17,0))),INDEX('Carbon Prices'!Q$20:Q$22,(MATCH($N$10,'Carbon Prices'!$A$20:$A$22,0)))))</f>
        <v>0</v>
      </c>
      <c r="S40" s="37">
        <f>SUMIF('Emissions Forecast'!$C$87:$C$92,"=Yes",'Emissions Forecast'!T87:T92)*IF($B$7="Real",IF($N$13="CPI",INDEX('Carbon Prices'!R$25:R$27,(MATCH($N$10,'Carbon Prices'!$A$25:$A$27,0))),INDEX('Carbon Prices'!R$30:R$32,(MATCH($N$10,'Carbon Prices'!$A$30:$A$32,0)))),IF($N$13="CPI",INDEX('Carbon Prices'!R$15:R$17,(MATCH($N$10,'Carbon Prices'!$A$15:$A$17,0))),INDEX('Carbon Prices'!R$20:R$22,(MATCH($N$10,'Carbon Prices'!$A$20:$A$22,0)))))</f>
        <v>0</v>
      </c>
      <c r="T40" s="37">
        <f>SUMIF('Emissions Forecast'!$C$87:$C$92,"=Yes",'Emissions Forecast'!U87:U92)*IF($B$7="Real",IF($N$13="CPI",INDEX('Carbon Prices'!S$25:S$27,(MATCH($N$10,'Carbon Prices'!$A$25:$A$27,0))),INDEX('Carbon Prices'!S$30:S$32,(MATCH($N$10,'Carbon Prices'!$A$30:$A$32,0)))),IF($N$13="CPI",INDEX('Carbon Prices'!S$15:S$17,(MATCH($N$10,'Carbon Prices'!$A$15:$A$17,0))),INDEX('Carbon Prices'!S$20:S$22,(MATCH($N$10,'Carbon Prices'!$A$20:$A$22,0)))))</f>
        <v>0</v>
      </c>
      <c r="U40" s="37">
        <f>SUMIF('Emissions Forecast'!$C$87:$C$92,"=Yes",'Emissions Forecast'!V87:V92)*IF($B$7="Real",IF($N$13="CPI",INDEX('Carbon Prices'!T$25:T$27,(MATCH($N$10,'Carbon Prices'!$A$25:$A$27,0))),INDEX('Carbon Prices'!T$30:T$32,(MATCH($N$10,'Carbon Prices'!$A$30:$A$32,0)))),IF($N$13="CPI",INDEX('Carbon Prices'!T$15:T$17,(MATCH($N$10,'Carbon Prices'!$A$15:$A$17,0))),INDEX('Carbon Prices'!T$20:T$22,(MATCH($N$10,'Carbon Prices'!$A$20:$A$22,0)))))</f>
        <v>0</v>
      </c>
      <c r="V40" s="37">
        <f>SUMIF('Emissions Forecast'!$C$87:$C$92,"=Yes",'Emissions Forecast'!W87:W92)*IF($B$7="Real",IF($N$13="CPI",INDEX('Carbon Prices'!U$25:U$27,(MATCH($N$10,'Carbon Prices'!$A$25:$A$27,0))),INDEX('Carbon Prices'!U$30:U$32,(MATCH($N$10,'Carbon Prices'!$A$30:$A$32,0)))),IF($N$13="CPI",INDEX('Carbon Prices'!U$15:U$17,(MATCH($N$10,'Carbon Prices'!$A$15:$A$17,0))),INDEX('Carbon Prices'!U$20:U$22,(MATCH($N$10,'Carbon Prices'!$A$20:$A$22,0)))))</f>
        <v>0</v>
      </c>
      <c r="W40" s="37">
        <f>SUMIF('Emissions Forecast'!$C$87:$C$92,"=Yes",'Emissions Forecast'!X87:X92)*IF($B$7="Real",IF($N$13="CPI",INDEX('Carbon Prices'!V$25:V$27,(MATCH($N$10,'Carbon Prices'!$A$25:$A$27,0))),INDEX('Carbon Prices'!V$30:V$32,(MATCH($N$10,'Carbon Prices'!$A$30:$A$32,0)))),IF($N$13="CPI",INDEX('Carbon Prices'!V$15:V$17,(MATCH($N$10,'Carbon Prices'!$A$15:$A$17,0))),INDEX('Carbon Prices'!V$20:V$22,(MATCH($N$10,'Carbon Prices'!$A$20:$A$22,0)))))</f>
        <v>0</v>
      </c>
      <c r="X40" s="37">
        <f>SUMIF('Emissions Forecast'!$C$87:$C$92,"=Yes",'Emissions Forecast'!Y87:Y92)*IF($B$7="Real",IF($N$13="CPI",INDEX('Carbon Prices'!W$25:W$27,(MATCH($N$10,'Carbon Prices'!$A$25:$A$27,0))),INDEX('Carbon Prices'!W$30:W$32,(MATCH($N$10,'Carbon Prices'!$A$30:$A$32,0)))),IF($N$13="CPI",INDEX('Carbon Prices'!W$15:W$17,(MATCH($N$10,'Carbon Prices'!$A$15:$A$17,0))),INDEX('Carbon Prices'!W$20:W$22,(MATCH($N$10,'Carbon Prices'!$A$20:$A$22,0)))))</f>
        <v>0</v>
      </c>
      <c r="Y40" s="37">
        <f>SUMIF('Emissions Forecast'!$C$87:$C$92,"=Yes",'Emissions Forecast'!Z87:Z92)*IF($B$7="Real",IF($N$13="CPI",INDEX('Carbon Prices'!X$25:X$27,(MATCH($N$10,'Carbon Prices'!$A$25:$A$27,0))),INDEX('Carbon Prices'!X$30:X$32,(MATCH($N$10,'Carbon Prices'!$A$30:$A$32,0)))),IF($N$13="CPI",INDEX('Carbon Prices'!X$15:X$17,(MATCH($N$10,'Carbon Prices'!$A$15:$A$17,0))),INDEX('Carbon Prices'!X$20:X$22,(MATCH($N$10,'Carbon Prices'!$A$20:$A$22,0)))))</f>
        <v>0</v>
      </c>
      <c r="Z40" s="37">
        <f>SUMIF('Emissions Forecast'!$C$87:$C$92,"=Yes",'Emissions Forecast'!AA87:AA92)*IF($B$7="Real",IF($N$13="CPI",INDEX('Carbon Prices'!Y$25:Y$27,(MATCH($N$10,'Carbon Prices'!$A$25:$A$27,0))),INDEX('Carbon Prices'!Y$30:Y$32,(MATCH($N$10,'Carbon Prices'!$A$30:$A$32,0)))),IF($N$13="CPI",INDEX('Carbon Prices'!Y$15:Y$17,(MATCH($N$10,'Carbon Prices'!$A$15:$A$17,0))),INDEX('Carbon Prices'!Y$20:Y$22,(MATCH($N$10,'Carbon Prices'!$A$20:$A$22,0)))))</f>
        <v>0</v>
      </c>
      <c r="AA40" s="37">
        <f>SUMIF('Emissions Forecast'!$C$87:$C$92,"=Yes",'Emissions Forecast'!AB87:AB92)*IF($B$7="Real",IF($N$13="CPI",INDEX('Carbon Prices'!Z$25:Z$27,(MATCH($N$10,'Carbon Prices'!$A$25:$A$27,0))),INDEX('Carbon Prices'!Z$30:Z$32,(MATCH($N$10,'Carbon Prices'!$A$30:$A$32,0)))),IF($N$13="CPI",INDEX('Carbon Prices'!Z$15:Z$17,(MATCH($N$10,'Carbon Prices'!$A$15:$A$17,0))),INDEX('Carbon Prices'!Z$20:Z$22,(MATCH($N$10,'Carbon Prices'!$A$20:$A$22,0)))))</f>
        <v>0</v>
      </c>
      <c r="AB40" s="37">
        <f>SUMIF('Emissions Forecast'!$C$87:$C$92,"=Yes",'Emissions Forecast'!AC87:AC92)*IF($B$7="Real",IF($N$13="CPI",INDEX('Carbon Prices'!AA$25:AA$27,(MATCH($N$10,'Carbon Prices'!$A$25:$A$27,0))),INDEX('Carbon Prices'!AA$30:AA$32,(MATCH($N$10,'Carbon Prices'!$A$30:$A$32,0)))),IF($N$13="CPI",INDEX('Carbon Prices'!AA$15:AA$17,(MATCH($N$10,'Carbon Prices'!$A$15:$A$17,0))),INDEX('Carbon Prices'!AA$20:AA$22,(MATCH($N$10,'Carbon Prices'!$A$20:$A$22,0)))))</f>
        <v>0</v>
      </c>
      <c r="AC40" s="37">
        <f>SUMIF('Emissions Forecast'!$C$87:$C$92,"=Yes",'Emissions Forecast'!AD87:AD92)*IF($B$7="Real",IF($N$13="CPI",INDEX('Carbon Prices'!AB$25:AB$27,(MATCH($N$10,'Carbon Prices'!$A$25:$A$27,0))),INDEX('Carbon Prices'!AB$30:AB$32,(MATCH($N$10,'Carbon Prices'!$A$30:$A$32,0)))),IF($N$13="CPI",INDEX('Carbon Prices'!AB$15:AB$17,(MATCH($N$10,'Carbon Prices'!$A$15:$A$17,0))),INDEX('Carbon Prices'!AB$20:AB$22,(MATCH($N$10,'Carbon Prices'!$A$20:$A$22,0)))))</f>
        <v>0</v>
      </c>
      <c r="AD40" s="37">
        <f>SUMIF('Emissions Forecast'!$C$87:$C$92,"=Yes",'Emissions Forecast'!AE87:AE92)*IF($B$7="Real",IF($N$13="CPI",INDEX('Carbon Prices'!AC$25:AC$27,(MATCH($N$10,'Carbon Prices'!$A$25:$A$27,0))),INDEX('Carbon Prices'!AC$30:AC$32,(MATCH($N$10,'Carbon Prices'!$A$30:$A$32,0)))),IF($N$13="CPI",INDEX('Carbon Prices'!AC$15:AC$17,(MATCH($N$10,'Carbon Prices'!$A$15:$A$17,0))),INDEX('Carbon Prices'!AC$20:AC$22,(MATCH($N$10,'Carbon Prices'!$A$20:$A$22,0)))))</f>
        <v>0</v>
      </c>
      <c r="AE40" s="37">
        <f>SUMIF('Emissions Forecast'!$C$87:$C$92,"=Yes",'Emissions Forecast'!AF87:AF92)*IF($B$7="Real",IF($N$13="CPI",INDEX('Carbon Prices'!AD$25:AD$27,(MATCH($N$10,'Carbon Prices'!$A$25:$A$27,0))),INDEX('Carbon Prices'!AD$30:AD$32,(MATCH($N$10,'Carbon Prices'!$A$30:$A$32,0)))),IF($N$13="CPI",INDEX('Carbon Prices'!AD$15:AD$17,(MATCH($N$10,'Carbon Prices'!$A$15:$A$17,0))),INDEX('Carbon Prices'!AD$20:AD$22,(MATCH($N$10,'Carbon Prices'!$A$20:$A$22,0)))))</f>
        <v>0</v>
      </c>
      <c r="AF40" s="37">
        <f>SUMIF('Emissions Forecast'!$C$87:$C$92,"=Yes",'Emissions Forecast'!AG87:AG92)*IF($B$7="Real",IF($N$13="CPI",INDEX('Carbon Prices'!AE$25:AE$27,(MATCH($N$10,'Carbon Prices'!$A$25:$A$27,0))),INDEX('Carbon Prices'!AE$30:AE$32,(MATCH($N$10,'Carbon Prices'!$A$30:$A$32,0)))),IF($N$13="CPI",INDEX('Carbon Prices'!AE$15:AE$17,(MATCH($N$10,'Carbon Prices'!$A$15:$A$17,0))),INDEX('Carbon Prices'!AE$20:AE$22,(MATCH($N$10,'Carbon Prices'!$A$20:$A$22,0)))))</f>
        <v>0</v>
      </c>
      <c r="AG40" s="37">
        <f>SUMIF('Emissions Forecast'!$C$87:$C$92,"=Yes",'Emissions Forecast'!AH87:AH92)*IF($B$7="Real",IF($N$13="CPI",INDEX('Carbon Prices'!AF$25:AF$27,(MATCH($N$10,'Carbon Prices'!$A$25:$A$27,0))),INDEX('Carbon Prices'!AF$30:AF$32,(MATCH($N$10,'Carbon Prices'!$A$30:$A$32,0)))),IF($N$13="CPI",INDEX('Carbon Prices'!AF$15:AF$17,(MATCH($N$10,'Carbon Prices'!$A$15:$A$17,0))),INDEX('Carbon Prices'!AF$20:AF$22,(MATCH($N$10,'Carbon Prices'!$A$20:$A$22,0)))))</f>
        <v>0</v>
      </c>
      <c r="AH40" s="37">
        <f>SUMIF('Emissions Forecast'!$C$87:$C$92,"=Yes",'Emissions Forecast'!AI87:AI92)*IF($B$7="Real",IF($N$13="CPI",INDEX('Carbon Prices'!AG$25:AG$27,(MATCH($N$10,'Carbon Prices'!$A$25:$A$27,0))),INDEX('Carbon Prices'!AG$30:AG$32,(MATCH($N$10,'Carbon Prices'!$A$30:$A$32,0)))),IF($N$13="CPI",INDEX('Carbon Prices'!AG$15:AG$17,(MATCH($N$10,'Carbon Prices'!$A$15:$A$17,0))),INDEX('Carbon Prices'!AG$20:AG$22,(MATCH($N$10,'Carbon Prices'!$A$20:$A$22,0)))))</f>
        <v>0</v>
      </c>
      <c r="AI40" s="37">
        <f>SUMIF('Emissions Forecast'!$C$87:$C$92,"=Yes",'Emissions Forecast'!AJ87:AJ92)*IF($B$7="Real",IF($N$13="CPI",INDEX('Carbon Prices'!AH$25:AH$27,(MATCH($N$10,'Carbon Prices'!$A$25:$A$27,0))),INDEX('Carbon Prices'!AH$30:AH$32,(MATCH($N$10,'Carbon Prices'!$A$30:$A$32,0)))),IF($N$13="CPI",INDEX('Carbon Prices'!AH$15:AH$17,(MATCH($N$10,'Carbon Prices'!$A$15:$A$17,0))),INDEX('Carbon Prices'!AH$20:AH$22,(MATCH($N$10,'Carbon Prices'!$A$20:$A$22,0)))))</f>
        <v>0</v>
      </c>
      <c r="AJ40" s="37">
        <f>SUMIF('Emissions Forecast'!$C$87:$C$92,"=Yes",'Emissions Forecast'!AK87:AK92)*IF($B$7="Real",IF($N$13="CPI",INDEX('Carbon Prices'!AI$25:AI$27,(MATCH($N$10,'Carbon Prices'!$A$25:$A$27,0))),INDEX('Carbon Prices'!AI$30:AI$32,(MATCH($N$10,'Carbon Prices'!$A$30:$A$32,0)))),IF($N$13="CPI",INDEX('Carbon Prices'!AI$15:AI$17,(MATCH($N$10,'Carbon Prices'!$A$15:$A$17,0))),INDEX('Carbon Prices'!AI$20:AI$22,(MATCH($N$10,'Carbon Prices'!$A$20:$A$22,0)))))</f>
        <v>0</v>
      </c>
      <c r="AK40" s="37">
        <f>SUMIF('Emissions Forecast'!$C$87:$C$92,"=Yes",'Emissions Forecast'!AL87:AL92)*IF($B$7="Real",IF($N$13="CPI",INDEX('Carbon Prices'!AJ$25:AJ$27,(MATCH($N$10,'Carbon Prices'!$A$25:$A$27,0))),INDEX('Carbon Prices'!AJ$30:AJ$32,(MATCH($N$10,'Carbon Prices'!$A$30:$A$32,0)))),IF($N$13="CPI",INDEX('Carbon Prices'!AJ$15:AJ$17,(MATCH($N$10,'Carbon Prices'!$A$15:$A$17,0))),INDEX('Carbon Prices'!AJ$20:AJ$22,(MATCH($N$10,'Carbon Prices'!$A$20:$A$22,0)))))</f>
        <v>0</v>
      </c>
      <c r="AL40" s="37">
        <f>SUMIF('Emissions Forecast'!$C$87:$C$92,"=Yes",'Emissions Forecast'!AM87:AM92)*IF($B$7="Real",IF($N$13="CPI",INDEX('Carbon Prices'!AK$25:AK$27,(MATCH($N$10,'Carbon Prices'!$A$25:$A$27,0))),INDEX('Carbon Prices'!AK$30:AK$32,(MATCH($N$10,'Carbon Prices'!$A$30:$A$32,0)))),IF($N$13="CPI",INDEX('Carbon Prices'!AK$15:AK$17,(MATCH($N$10,'Carbon Prices'!$A$15:$A$17,0))),INDEX('Carbon Prices'!AK$20:AK$22,(MATCH($N$10,'Carbon Prices'!$A$20:$A$22,0)))))</f>
        <v>0</v>
      </c>
      <c r="AM40" s="37">
        <f>SUMIF('Emissions Forecast'!$C$87:$C$92,"=Yes",'Emissions Forecast'!AN87:AN92)*IF($B$7="Real",IF($N$13="CPI",INDEX('Carbon Prices'!AL$25:AL$27,(MATCH($N$10,'Carbon Prices'!$A$25:$A$27,0))),INDEX('Carbon Prices'!AL$30:AL$32,(MATCH($N$10,'Carbon Prices'!$A$30:$A$32,0)))),IF($N$13="CPI",INDEX('Carbon Prices'!AL$15:AL$17,(MATCH($N$10,'Carbon Prices'!$A$15:$A$17,0))),INDEX('Carbon Prices'!AL$20:AL$22,(MATCH($N$10,'Carbon Prices'!$A$20:$A$22,0)))))</f>
        <v>0</v>
      </c>
      <c r="AN40" s="37">
        <f>SUMIF('Emissions Forecast'!$C$87:$C$92,"=Yes",'Emissions Forecast'!AO87:AO92)*IF($B$7="Real",IF($N$13="CPI",INDEX('Carbon Prices'!AM$25:AM$27,(MATCH($N$10,'Carbon Prices'!$A$25:$A$27,0))),INDEX('Carbon Prices'!AM$30:AM$32,(MATCH($N$10,'Carbon Prices'!$A$30:$A$32,0)))),IF($N$13="CPI",INDEX('Carbon Prices'!AM$15:AM$17,(MATCH($N$10,'Carbon Prices'!$A$15:$A$17,0))),INDEX('Carbon Prices'!AM$20:AM$22,(MATCH($N$10,'Carbon Prices'!$A$20:$A$22,0)))))</f>
        <v>0</v>
      </c>
      <c r="AO40" s="37">
        <f>SUMIF('Emissions Forecast'!$C$87:$C$92,"=Yes",'Emissions Forecast'!AP87:AP92)*IF($B$7="Real",IF($N$13="CPI",INDEX('Carbon Prices'!AN$25:AN$27,(MATCH($N$10,'Carbon Prices'!$A$25:$A$27,0))),INDEX('Carbon Prices'!AN$30:AN$32,(MATCH($N$10,'Carbon Prices'!$A$30:$A$32,0)))),IF($N$13="CPI",INDEX('Carbon Prices'!AN$15:AN$17,(MATCH($N$10,'Carbon Prices'!$A$15:$A$17,0))),INDEX('Carbon Prices'!AN$20:AN$22,(MATCH($N$10,'Carbon Prices'!$A$20:$A$22,0)))))</f>
        <v>0</v>
      </c>
      <c r="AP40" s="37">
        <f>SUMIF('Emissions Forecast'!$C$87:$C$92,"=Yes",'Emissions Forecast'!AQ87:AQ92)*IF($B$7="Real",IF($N$13="CPI",INDEX('Carbon Prices'!AO$25:AO$27,(MATCH($N$10,'Carbon Prices'!$A$25:$A$27,0))),INDEX('Carbon Prices'!AO$30:AO$32,(MATCH($N$10,'Carbon Prices'!$A$30:$A$32,0)))),IF($N$13="CPI",INDEX('Carbon Prices'!AO$15:AO$17,(MATCH($N$10,'Carbon Prices'!$A$15:$A$17,0))),INDEX('Carbon Prices'!AO$20:AO$22,(MATCH($N$10,'Carbon Prices'!$A$20:$A$22,0)))))</f>
        <v>0</v>
      </c>
      <c r="AQ40" s="37">
        <f>SUMIF('Emissions Forecast'!$C$87:$C$92,"=Yes",'Emissions Forecast'!AR87:AR92)*IF($B$7="Real",IF($N$13="CPI",INDEX('Carbon Prices'!AP$25:AP$27,(MATCH($N$10,'Carbon Prices'!$A$25:$A$27,0))),INDEX('Carbon Prices'!AP$30:AP$32,(MATCH($N$10,'Carbon Prices'!$A$30:$A$32,0)))),IF($N$13="CPI",INDEX('Carbon Prices'!AP$15:AP$17,(MATCH($N$10,'Carbon Prices'!$A$15:$A$17,0))),INDEX('Carbon Prices'!AP$20:AP$22,(MATCH($N$10,'Carbon Prices'!$A$20:$A$22,0)))))</f>
        <v>0</v>
      </c>
      <c r="AR40" s="37">
        <f>SUMIF('Emissions Forecast'!$C$87:$C$92,"=Yes",'Emissions Forecast'!AS87:AS92)*IF($B$7="Real",IF($N$13="CPI",INDEX('Carbon Prices'!AQ$25:AQ$27,(MATCH($N$10,'Carbon Prices'!$A$25:$A$27,0))),INDEX('Carbon Prices'!AQ$30:AQ$32,(MATCH($N$10,'Carbon Prices'!$A$30:$A$32,0)))),IF($N$13="CPI",INDEX('Carbon Prices'!AQ$15:AQ$17,(MATCH($N$10,'Carbon Prices'!$A$15:$A$17,0))),INDEX('Carbon Prices'!AQ$20:AQ$22,(MATCH($N$10,'Carbon Prices'!$A$20:$A$22,0)))))</f>
        <v>0</v>
      </c>
      <c r="AS40" s="37">
        <f>SUMIF('Emissions Forecast'!$C$87:$C$92,"=Yes",'Emissions Forecast'!AT87:AT92)*IF($B$7="Real",IF($N$13="CPI",INDEX('Carbon Prices'!AR$25:AR$27,(MATCH($N$10,'Carbon Prices'!$A$25:$A$27,0))),INDEX('Carbon Prices'!AR$30:AR$32,(MATCH($N$10,'Carbon Prices'!$A$30:$A$32,0)))),IF($N$13="CPI",INDEX('Carbon Prices'!AR$15:AR$17,(MATCH($N$10,'Carbon Prices'!$A$15:$A$17,0))),INDEX('Carbon Prices'!AR$20:AR$22,(MATCH($N$10,'Carbon Prices'!$A$20:$A$22,0)))))</f>
        <v>0</v>
      </c>
      <c r="AT40" s="37">
        <f>SUMIF('Emissions Forecast'!$C$87:$C$92,"=Yes",'Emissions Forecast'!AU87:AU92)*IF($B$7="Real",IF($N$13="CPI",INDEX('Carbon Prices'!AS$25:AS$27,(MATCH($N$10,'Carbon Prices'!$A$25:$A$27,0))),INDEX('Carbon Prices'!AS$30:AS$32,(MATCH($N$10,'Carbon Prices'!$A$30:$A$32,0)))),IF($N$13="CPI",INDEX('Carbon Prices'!AS$15:AS$17,(MATCH($N$10,'Carbon Prices'!$A$15:$A$17,0))),INDEX('Carbon Prices'!AS$20:AS$22,(MATCH($N$10,'Carbon Prices'!$A$20:$A$22,0)))))</f>
        <v>0</v>
      </c>
      <c r="AU40" s="37">
        <f>SUMIF('Emissions Forecast'!$C$87:$C$92,"=Yes",'Emissions Forecast'!AV87:AV92)*IF($B$7="Real",IF($N$13="CPI",INDEX('Carbon Prices'!AT$25:AT$27,(MATCH($N$10,'Carbon Prices'!$A$25:$A$27,0))),INDEX('Carbon Prices'!AT$30:AT$32,(MATCH($N$10,'Carbon Prices'!$A$30:$A$32,0)))),IF($N$13="CPI",INDEX('Carbon Prices'!AT$15:AT$17,(MATCH($N$10,'Carbon Prices'!$A$15:$A$17,0))),INDEX('Carbon Prices'!AT$20:AT$22,(MATCH($N$10,'Carbon Prices'!$A$20:$A$22,0)))))</f>
        <v>0</v>
      </c>
      <c r="AV40" s="37">
        <f>SUMIF('Emissions Forecast'!$C$87:$C$92,"=Yes",'Emissions Forecast'!AW87:AW92)*IF($B$7="Real",IF($N$13="CPI",INDEX('Carbon Prices'!AU$25:AU$27,(MATCH($N$10,'Carbon Prices'!$A$25:$A$27,0))),INDEX('Carbon Prices'!AU$30:AU$32,(MATCH($N$10,'Carbon Prices'!$A$30:$A$32,0)))),IF($N$13="CPI",INDEX('Carbon Prices'!AU$15:AU$17,(MATCH($N$10,'Carbon Prices'!$A$15:$A$17,0))),INDEX('Carbon Prices'!AU$20:AU$22,(MATCH($N$10,'Carbon Prices'!$A$20:$A$22,0)))))</f>
        <v>0</v>
      </c>
      <c r="AW40" s="37">
        <f>SUMIF('Emissions Forecast'!$C$87:$C$92,"=Yes",'Emissions Forecast'!AX87:AX92)*IF($B$7="Real",IF($N$13="CPI",INDEX('Carbon Prices'!AV$25:AV$27,(MATCH($N$10,'Carbon Prices'!$A$25:$A$27,0))),INDEX('Carbon Prices'!AV$30:AV$32,(MATCH($N$10,'Carbon Prices'!$A$30:$A$32,0)))),IF($N$13="CPI",INDEX('Carbon Prices'!AV$15:AV$17,(MATCH($N$10,'Carbon Prices'!$A$15:$A$17,0))),INDEX('Carbon Prices'!AV$20:AV$22,(MATCH($N$10,'Carbon Prices'!$A$20:$A$22,0)))))</f>
        <v>0</v>
      </c>
      <c r="AX40" s="37">
        <f>SUMIF('Emissions Forecast'!$C$87:$C$92,"=Yes",'Emissions Forecast'!AY87:AY92)*IF($B$7="Real",IF($N$13="CPI",INDEX('Carbon Prices'!AW$25:AW$27,(MATCH($N$10,'Carbon Prices'!$A$25:$A$27,0))),INDEX('Carbon Prices'!AW$30:AW$32,(MATCH($N$10,'Carbon Prices'!$A$30:$A$32,0)))),IF($N$13="CPI",INDEX('Carbon Prices'!AW$15:AW$17,(MATCH($N$10,'Carbon Prices'!$A$15:$A$17,0))),INDEX('Carbon Prices'!AW$20:AW$22,(MATCH($N$10,'Carbon Prices'!$A$20:$A$22,0)))))</f>
        <v>0</v>
      </c>
      <c r="AY40" s="37">
        <f>SUMIF('Emissions Forecast'!$C$87:$C$92,"=Yes",'Emissions Forecast'!AZ87:AZ92)*IF($B$7="Real",IF($N$13="CPI",INDEX('Carbon Prices'!AX$25:AX$27,(MATCH($N$10,'Carbon Prices'!$A$25:$A$27,0))),INDEX('Carbon Prices'!AX$30:AX$32,(MATCH($N$10,'Carbon Prices'!$A$30:$A$32,0)))),IF($N$13="CPI",INDEX('Carbon Prices'!AX$15:AX$17,(MATCH($N$10,'Carbon Prices'!$A$15:$A$17,0))),INDEX('Carbon Prices'!AX$20:AX$22,(MATCH($N$10,'Carbon Prices'!$A$20:$A$22,0)))))</f>
        <v>0</v>
      </c>
      <c r="AZ40" s="37">
        <f>SUMIF('Emissions Forecast'!$C$87:$C$92,"=Yes",'Emissions Forecast'!BA87:BA92)*IF($B$7="Real",IF($N$13="CPI",INDEX('Carbon Prices'!AY$25:AY$27,(MATCH($N$10,'Carbon Prices'!$A$25:$A$27,0))),INDEX('Carbon Prices'!AY$30:AY$32,(MATCH($N$10,'Carbon Prices'!$A$30:$A$32,0)))),IF($N$13="CPI",INDEX('Carbon Prices'!AY$15:AY$17,(MATCH($N$10,'Carbon Prices'!$A$15:$A$17,0))),INDEX('Carbon Prices'!AY$20:AY$22,(MATCH($N$10,'Carbon Prices'!$A$20:$A$22,0)))))</f>
        <v>0</v>
      </c>
      <c r="BA40" s="37">
        <f>SUMIF('Emissions Forecast'!$C$87:$C$92,"=Yes",'Emissions Forecast'!BB87:BB92)*IF($B$7="Real",IF($N$13="CPI",INDEX('Carbon Prices'!AZ$25:AZ$27,(MATCH($N$10,'Carbon Prices'!$A$25:$A$27,0))),INDEX('Carbon Prices'!AZ$30:AZ$32,(MATCH($N$10,'Carbon Prices'!$A$30:$A$32,0)))),IF($N$13="CPI",INDEX('Carbon Prices'!AZ$15:AZ$17,(MATCH($N$10,'Carbon Prices'!$A$15:$A$17,0))),INDEX('Carbon Prices'!AZ$20:AZ$22,(MATCH($N$10,'Carbon Prices'!$A$20:$A$22,0)))))</f>
        <v>0</v>
      </c>
      <c r="BB40" s="37">
        <f>SUMIF('Emissions Forecast'!$C$87:$C$92,"=Yes",'Emissions Forecast'!BC87:BC92)*IF($B$7="Real",IF($N$13="CPI",INDEX('Carbon Prices'!BA$25:BA$27,(MATCH($N$10,'Carbon Prices'!$A$25:$A$27,0))),INDEX('Carbon Prices'!BA$30:BA$32,(MATCH($N$10,'Carbon Prices'!$A$30:$A$32,0)))),IF($N$13="CPI",INDEX('Carbon Prices'!BA$15:BA$17,(MATCH($N$10,'Carbon Prices'!$A$15:$A$17,0))),INDEX('Carbon Prices'!BA$20:BA$22,(MATCH($N$10,'Carbon Prices'!$A$20:$A$22,0)))))</f>
        <v>0</v>
      </c>
      <c r="BC40" s="37">
        <f>SUMIF('Emissions Forecast'!$C$87:$C$92,"=Yes",'Emissions Forecast'!BD87:BD92)*IF($B$7="Real",IF($N$13="CPI",INDEX('Carbon Prices'!BB$25:BB$27,(MATCH($N$10,'Carbon Prices'!$A$25:$A$27,0))),INDEX('Carbon Prices'!BB$30:BB$32,(MATCH($N$10,'Carbon Prices'!$A$30:$A$32,0)))),IF($N$13="CPI",INDEX('Carbon Prices'!BB$15:BB$17,(MATCH($N$10,'Carbon Prices'!$A$15:$A$17,0))),INDEX('Carbon Prices'!BB$20:BB$22,(MATCH($N$10,'Carbon Prices'!$A$20:$A$22,0)))))</f>
        <v>0</v>
      </c>
      <c r="BD40" s="37">
        <f>SUMIF('Emissions Forecast'!$C$87:$C$92,"=Yes",'Emissions Forecast'!BE87:BE92)*IF($B$7="Real",IF($N$13="CPI",INDEX('Carbon Prices'!BC$25:BC$27,(MATCH($N$10,'Carbon Prices'!$A$25:$A$27,0))),INDEX('Carbon Prices'!BC$30:BC$32,(MATCH($N$10,'Carbon Prices'!$A$30:$A$32,0)))),IF($N$13="CPI",INDEX('Carbon Prices'!BC$15:BC$17,(MATCH($N$10,'Carbon Prices'!$A$15:$A$17,0))),INDEX('Carbon Prices'!BC$20:BC$22,(MATCH($N$10,'Carbon Prices'!$A$20:$A$22,0)))))</f>
        <v>0</v>
      </c>
      <c r="BE40" s="37">
        <f>SUMIF('Emissions Forecast'!$C$87:$C$92,"=Yes",'Emissions Forecast'!BF87:BF92)*IF($B$7="Real",IF($N$13="CPI",INDEX('Carbon Prices'!BD$25:BD$27,(MATCH($N$10,'Carbon Prices'!$A$25:$A$27,0))),INDEX('Carbon Prices'!BD$30:BD$32,(MATCH($N$10,'Carbon Prices'!$A$30:$A$32,0)))),IF($N$13="CPI",INDEX('Carbon Prices'!BD$15:BD$17,(MATCH($N$10,'Carbon Prices'!$A$15:$A$17,0))),INDEX('Carbon Prices'!BD$20:BD$22,(MATCH($N$10,'Carbon Prices'!$A$20:$A$22,0)))))</f>
        <v>0</v>
      </c>
      <c r="BF40" s="37">
        <f>SUMIF('Emissions Forecast'!$C$87:$C$92,"=Yes",'Emissions Forecast'!BG87:BG92)*IF($B$7="Real",IF($N$13="CPI",INDEX('Carbon Prices'!BE$25:BE$27,(MATCH($N$10,'Carbon Prices'!$A$25:$A$27,0))),INDEX('Carbon Prices'!BE$30:BE$32,(MATCH($N$10,'Carbon Prices'!$A$30:$A$32,0)))),IF($N$13="CPI",INDEX('Carbon Prices'!BE$15:BE$17,(MATCH($N$10,'Carbon Prices'!$A$15:$A$17,0))),INDEX('Carbon Prices'!BE$20:BE$22,(MATCH($N$10,'Carbon Prices'!$A$20:$A$22,0)))))</f>
        <v>0</v>
      </c>
      <c r="BG40" s="37">
        <f>SUMIF('Emissions Forecast'!$C$87:$C$92,"=Yes",'Emissions Forecast'!BH87:BH92)*IF($B$7="Real",IF($N$13="CPI",INDEX('Carbon Prices'!BF$25:BF$27,(MATCH($N$10,'Carbon Prices'!$A$25:$A$27,0))),INDEX('Carbon Prices'!BF$30:BF$32,(MATCH($N$10,'Carbon Prices'!$A$30:$A$32,0)))),IF($N$13="CPI",INDEX('Carbon Prices'!BF$15:BF$17,(MATCH($N$10,'Carbon Prices'!$A$15:$A$17,0))),INDEX('Carbon Prices'!BF$20:BF$22,(MATCH($N$10,'Carbon Prices'!$A$20:$A$22,0)))))</f>
        <v>0</v>
      </c>
      <c r="BH40" s="37">
        <f>SUMIF('Emissions Forecast'!$C$87:$C$92,"=Yes",'Emissions Forecast'!BI87:BI92)*IF($B$7="Real",IF($N$13="CPI",INDEX('Carbon Prices'!BG$25:BG$27,(MATCH($N$10,'Carbon Prices'!$A$25:$A$27,0))),INDEX('Carbon Prices'!BG$30:BG$32,(MATCH($N$10,'Carbon Prices'!$A$30:$A$32,0)))),IF($N$13="CPI",INDEX('Carbon Prices'!BG$15:BG$17,(MATCH($N$10,'Carbon Prices'!$A$15:$A$17,0))),INDEX('Carbon Prices'!BG$20:BG$22,(MATCH($N$10,'Carbon Prices'!$A$20:$A$22,0)))))</f>
        <v>0</v>
      </c>
      <c r="BI40" s="37">
        <f>SUMIF('Emissions Forecast'!$C$87:$C$92,"=Yes",'Emissions Forecast'!BJ87:BJ92)*IF($B$7="Real",IF($N$13="CPI",INDEX('Carbon Prices'!BH$25:BH$27,(MATCH($N$10,'Carbon Prices'!$A$25:$A$27,0))),INDEX('Carbon Prices'!BH$30:BH$32,(MATCH($N$10,'Carbon Prices'!$A$30:$A$32,0)))),IF($N$13="CPI",INDEX('Carbon Prices'!BH$15:BH$17,(MATCH($N$10,'Carbon Prices'!$A$15:$A$17,0))),INDEX('Carbon Prices'!BH$20:BH$22,(MATCH($N$10,'Carbon Prices'!$A$20:$A$22,0)))))</f>
        <v>0</v>
      </c>
      <c r="BJ40" s="37">
        <f>SUMIF('Emissions Forecast'!$C$87:$C$92,"=Yes",'Emissions Forecast'!BK87:BK92)*IF($B$7="Real",IF($N$13="CPI",INDEX('Carbon Prices'!BI$25:BI$27,(MATCH($N$10,'Carbon Prices'!$A$25:$A$27,0))),INDEX('Carbon Prices'!BI$30:BI$32,(MATCH($N$10,'Carbon Prices'!$A$30:$A$32,0)))),IF($N$13="CPI",INDEX('Carbon Prices'!BI$15:BI$17,(MATCH($N$10,'Carbon Prices'!$A$15:$A$17,0))),INDEX('Carbon Prices'!BI$20:BI$22,(MATCH($N$10,'Carbon Prices'!$A$20:$A$22,0)))))</f>
        <v>0</v>
      </c>
      <c r="BK40" s="37">
        <f>SUMIF('Emissions Forecast'!$C$87:$C$92,"=Yes",'Emissions Forecast'!BL87:BL92)*IF($B$7="Real",IF($N$13="CPI",INDEX('Carbon Prices'!BJ$25:BJ$27,(MATCH($N$10,'Carbon Prices'!$A$25:$A$27,0))),INDEX('Carbon Prices'!BJ$30:BJ$32,(MATCH($N$10,'Carbon Prices'!$A$30:$A$32,0)))),IF($N$13="CPI",INDEX('Carbon Prices'!BJ$15:BJ$17,(MATCH($N$10,'Carbon Prices'!$A$15:$A$17,0))),INDEX('Carbon Prices'!BJ$20:BJ$22,(MATCH($N$10,'Carbon Prices'!$A$20:$A$22,0)))))</f>
        <v>0</v>
      </c>
      <c r="BL40" s="37">
        <f>SUMIF('Emissions Forecast'!$C$87:$C$92,"=Yes",'Emissions Forecast'!BM87:BM92)*IF($B$7="Real",IF($N$13="CPI",INDEX('Carbon Prices'!BK$25:BK$27,(MATCH($N$10,'Carbon Prices'!$A$25:$A$27,0))),INDEX('Carbon Prices'!BK$30:BK$32,(MATCH($N$10,'Carbon Prices'!$A$30:$A$32,0)))),IF($N$13="CPI",INDEX('Carbon Prices'!BK$15:BK$17,(MATCH($N$10,'Carbon Prices'!$A$15:$A$17,0))),INDEX('Carbon Prices'!BK$20:BK$22,(MATCH($N$10,'Carbon Prices'!$A$20:$A$22,0)))))</f>
        <v>0</v>
      </c>
      <c r="BM40" s="37">
        <f>SUMIF('Emissions Forecast'!$C$87:$C$92,"=Yes",'Emissions Forecast'!BN87:BN92)*IF($B$7="Real",IF($N$13="CPI",INDEX('Carbon Prices'!BL$25:BL$27,(MATCH($N$10,'Carbon Prices'!$A$25:$A$27,0))),INDEX('Carbon Prices'!BL$30:BL$32,(MATCH($N$10,'Carbon Prices'!$A$30:$A$32,0)))),IF($N$13="CPI",INDEX('Carbon Prices'!BL$15:BL$17,(MATCH($N$10,'Carbon Prices'!$A$15:$A$17,0))),INDEX('Carbon Prices'!BL$20:BL$22,(MATCH($N$10,'Carbon Prices'!$A$20:$A$22,0)))))</f>
        <v>0</v>
      </c>
      <c r="BN40" s="37">
        <f>SUMIF('Emissions Forecast'!$C$87:$C$92,"=Yes",'Emissions Forecast'!BO87:BO92)*IF($B$7="Real",IF($N$13="CPI",INDEX('Carbon Prices'!BM$25:BM$27,(MATCH($N$10,'Carbon Prices'!$A$25:$A$27,0))),INDEX('Carbon Prices'!BM$30:BM$32,(MATCH($N$10,'Carbon Prices'!$A$30:$A$32,0)))),IF($N$13="CPI",INDEX('Carbon Prices'!BM$15:BM$17,(MATCH($N$10,'Carbon Prices'!$A$15:$A$17,0))),INDEX('Carbon Prices'!BM$20:BM$22,(MATCH($N$10,'Carbon Prices'!$A$20:$A$22,0)))))</f>
        <v>0</v>
      </c>
      <c r="BO40" s="37">
        <f>SUMIF('Emissions Forecast'!$C$87:$C$92,"=Yes",'Emissions Forecast'!BP87:BP92)*IF($B$7="Real",IF($N$13="CPI",INDEX('Carbon Prices'!BN$25:BN$27,(MATCH($N$10,'Carbon Prices'!$A$25:$A$27,0))),INDEX('Carbon Prices'!BN$30:BN$32,(MATCH($N$10,'Carbon Prices'!$A$30:$A$32,0)))),IF($N$13="CPI",INDEX('Carbon Prices'!BN$15:BN$17,(MATCH($N$10,'Carbon Prices'!$A$15:$A$17,0))),INDEX('Carbon Prices'!BN$20:BN$22,(MATCH($N$10,'Carbon Prices'!$A$20:$A$22,0)))))</f>
        <v>0</v>
      </c>
      <c r="BP40" s="37">
        <f>SUMIF('Emissions Forecast'!$C$87:$C$92,"=Yes",'Emissions Forecast'!BQ87:BQ92)*IF($B$7="Real",IF($N$13="CPI",INDEX('Carbon Prices'!BO$25:BO$27,(MATCH($N$10,'Carbon Prices'!$A$25:$A$27,0))),INDEX('Carbon Prices'!BO$30:BO$32,(MATCH($N$10,'Carbon Prices'!$A$30:$A$32,0)))),IF($N$13="CPI",INDEX('Carbon Prices'!BO$15:BO$17,(MATCH($N$10,'Carbon Prices'!$A$15:$A$17,0))),INDEX('Carbon Prices'!BO$20:BO$22,(MATCH($N$10,'Carbon Prices'!$A$20:$A$22,0)))))</f>
        <v>0</v>
      </c>
      <c r="BQ40" s="37">
        <f>SUMIF('Emissions Forecast'!$C$87:$C$92,"=Yes",'Emissions Forecast'!BR87:BR92)*IF($B$7="Real",IF($N$13="CPI",INDEX('Carbon Prices'!BP$25:BP$27,(MATCH($N$10,'Carbon Prices'!$A$25:$A$27,0))),INDEX('Carbon Prices'!BP$30:BP$32,(MATCH($N$10,'Carbon Prices'!$A$30:$A$32,0)))),IF($N$13="CPI",INDEX('Carbon Prices'!BP$15:BP$17,(MATCH($N$10,'Carbon Prices'!$A$15:$A$17,0))),INDEX('Carbon Prices'!BP$20:BP$22,(MATCH($N$10,'Carbon Prices'!$A$20:$A$22,0)))))</f>
        <v>0</v>
      </c>
      <c r="BR40" s="37">
        <f>SUMIF('Emissions Forecast'!$C$87:$C$92,"=Yes",'Emissions Forecast'!BS87:BS92)*IF($B$7="Real",IF($N$13="CPI",INDEX('Carbon Prices'!BQ$25:BQ$27,(MATCH($N$10,'Carbon Prices'!$A$25:$A$27,0))),INDEX('Carbon Prices'!BQ$30:BQ$32,(MATCH($N$10,'Carbon Prices'!$A$30:$A$32,0)))),IF($N$13="CPI",INDEX('Carbon Prices'!BQ$15:BQ$17,(MATCH($N$10,'Carbon Prices'!$A$15:$A$17,0))),INDEX('Carbon Prices'!BQ$20:BQ$22,(MATCH($N$10,'Carbon Prices'!$A$20:$A$22,0)))))</f>
        <v>0</v>
      </c>
      <c r="BS40" s="37">
        <f>SUMIF('Emissions Forecast'!$C$87:$C$92,"=Yes",'Emissions Forecast'!BT87:BT92)*IF($B$7="Real",IF($N$13="CPI",INDEX('Carbon Prices'!BR$25:BR$27,(MATCH($N$10,'Carbon Prices'!$A$25:$A$27,0))),INDEX('Carbon Prices'!BR$30:BR$32,(MATCH($N$10,'Carbon Prices'!$A$30:$A$32,0)))),IF($N$13="CPI",INDEX('Carbon Prices'!BR$15:BR$17,(MATCH($N$10,'Carbon Prices'!$A$15:$A$17,0))),INDEX('Carbon Prices'!BR$20:BR$22,(MATCH($N$10,'Carbon Prices'!$A$20:$A$22,0)))))</f>
        <v>0</v>
      </c>
      <c r="BT40" s="37">
        <f>SUMIF('Emissions Forecast'!$C$87:$C$92,"=Yes",'Emissions Forecast'!BU87:BU92)*IF($B$7="Real",IF($N$13="CPI",INDEX('Carbon Prices'!BS$25:BS$27,(MATCH($N$10,'Carbon Prices'!$A$25:$A$27,0))),INDEX('Carbon Prices'!BS$30:BS$32,(MATCH($N$10,'Carbon Prices'!$A$30:$A$32,0)))),IF($N$13="CPI",INDEX('Carbon Prices'!BS$15:BS$17,(MATCH($N$10,'Carbon Prices'!$A$15:$A$17,0))),INDEX('Carbon Prices'!BS$20:BS$22,(MATCH($N$10,'Carbon Prices'!$A$20:$A$22,0)))))</f>
        <v>0</v>
      </c>
      <c r="BU40" s="37">
        <f>SUMIF('Emissions Forecast'!$C$87:$C$92,"=Yes",'Emissions Forecast'!BV87:BV92)*IF($B$7="Real",IF($N$13="CPI",INDEX('Carbon Prices'!BT$25:BT$27,(MATCH($N$10,'Carbon Prices'!$A$25:$A$27,0))),INDEX('Carbon Prices'!BT$30:BT$32,(MATCH($N$10,'Carbon Prices'!$A$30:$A$32,0)))),IF($N$13="CPI",INDEX('Carbon Prices'!BT$15:BT$17,(MATCH($N$10,'Carbon Prices'!$A$15:$A$17,0))),INDEX('Carbon Prices'!BT$20:BT$22,(MATCH($N$10,'Carbon Prices'!$A$20:$A$22,0)))))</f>
        <v>0</v>
      </c>
      <c r="BV40" s="37">
        <f>SUMIF('Emissions Forecast'!$C$87:$C$92,"=Yes",'Emissions Forecast'!BW87:BW92)*IF($B$7="Real",IF($N$13="CPI",INDEX('Carbon Prices'!BU$25:BU$27,(MATCH($N$10,'Carbon Prices'!$A$25:$A$27,0))),INDEX('Carbon Prices'!BU$30:BU$32,(MATCH($N$10,'Carbon Prices'!$A$30:$A$32,0)))),IF($N$13="CPI",INDEX('Carbon Prices'!BU$15:BU$17,(MATCH($N$10,'Carbon Prices'!$A$15:$A$17,0))),INDEX('Carbon Prices'!BU$20:BU$22,(MATCH($N$10,'Carbon Prices'!$A$20:$A$22,0)))))</f>
        <v>0</v>
      </c>
      <c r="BW40" s="37">
        <f>SUMIF('Emissions Forecast'!$C$87:$C$92,"=Yes",'Emissions Forecast'!BX87:BX92)*IF($B$7="Real",IF($N$13="CPI",INDEX('Carbon Prices'!BV$25:BV$27,(MATCH($N$10,'Carbon Prices'!$A$25:$A$27,0))),INDEX('Carbon Prices'!BV$30:BV$32,(MATCH($N$10,'Carbon Prices'!$A$30:$A$32,0)))),IF($N$13="CPI",INDEX('Carbon Prices'!BV$15:BV$17,(MATCH($N$10,'Carbon Prices'!$A$15:$A$17,0))),INDEX('Carbon Prices'!BV$20:BV$22,(MATCH($N$10,'Carbon Prices'!$A$20:$A$22,0)))))</f>
        <v>0</v>
      </c>
      <c r="BX40" s="37">
        <f>SUMIF('Emissions Forecast'!$C$87:$C$92,"=Yes",'Emissions Forecast'!BY87:BY92)*IF($B$7="Real",IF($N$13="CPI",INDEX('Carbon Prices'!BW$25:BW$27,(MATCH($N$10,'Carbon Prices'!$A$25:$A$27,0))),INDEX('Carbon Prices'!BW$30:BW$32,(MATCH($N$10,'Carbon Prices'!$A$30:$A$32,0)))),IF($N$13="CPI",INDEX('Carbon Prices'!BW$15:BW$17,(MATCH($N$10,'Carbon Prices'!$A$15:$A$17,0))),INDEX('Carbon Prices'!BW$20:BW$22,(MATCH($N$10,'Carbon Prices'!$A$20:$A$22,0)))))</f>
        <v>0</v>
      </c>
      <c r="BY40" s="37">
        <f>SUMIF('Emissions Forecast'!$C$87:$C$92,"=Yes",'Emissions Forecast'!BZ87:BZ92)*IF($B$7="Real",IF($N$13="CPI",INDEX('Carbon Prices'!BX$25:BX$27,(MATCH($N$10,'Carbon Prices'!$A$25:$A$27,0))),INDEX('Carbon Prices'!BX$30:BX$32,(MATCH($N$10,'Carbon Prices'!$A$30:$A$32,0)))),IF($N$13="CPI",INDEX('Carbon Prices'!BX$15:BX$17,(MATCH($N$10,'Carbon Prices'!$A$15:$A$17,0))),INDEX('Carbon Prices'!BX$20:BX$22,(MATCH($N$10,'Carbon Prices'!$A$20:$A$22,0)))))</f>
        <v>0</v>
      </c>
      <c r="BZ40" s="37">
        <f>SUMIF('Emissions Forecast'!$C$87:$C$92,"=Yes",'Emissions Forecast'!CA87:CA92)*IF($B$7="Real",IF($N$13="CPI",INDEX('Carbon Prices'!BY$25:BY$27,(MATCH($N$10,'Carbon Prices'!$A$25:$A$27,0))),INDEX('Carbon Prices'!BY$30:BY$32,(MATCH($N$10,'Carbon Prices'!$A$30:$A$32,0)))),IF($N$13="CPI",INDEX('Carbon Prices'!BY$15:BY$17,(MATCH($N$10,'Carbon Prices'!$A$15:$A$17,0))),INDEX('Carbon Prices'!BY$20:BY$22,(MATCH($N$10,'Carbon Prices'!$A$20:$A$22,0)))))</f>
        <v>0</v>
      </c>
      <c r="CA40" s="37">
        <f>SUMIF('Emissions Forecast'!$C$87:$C$92,"=Yes",'Emissions Forecast'!CB87:CB92)*IF($B$7="Real",IF($N$13="CPI",INDEX('Carbon Prices'!BZ$25:BZ$27,(MATCH($N$10,'Carbon Prices'!$A$25:$A$27,0))),INDEX('Carbon Prices'!BZ$30:BZ$32,(MATCH($N$10,'Carbon Prices'!$A$30:$A$32,0)))),IF($N$13="CPI",INDEX('Carbon Prices'!BZ$15:BZ$17,(MATCH($N$10,'Carbon Prices'!$A$15:$A$17,0))),INDEX('Carbon Prices'!BZ$20:BZ$22,(MATCH($N$10,'Carbon Prices'!$A$20:$A$22,0)))))</f>
        <v>0</v>
      </c>
      <c r="CB40" s="37">
        <f>SUMIF('Emissions Forecast'!$C$87:$C$92,"=Yes",'Emissions Forecast'!CC87:CC92)*IF($B$7="Real",IF($N$13="CPI",INDEX('Carbon Prices'!CA$25:CA$27,(MATCH($N$10,'Carbon Prices'!$A$25:$A$27,0))),INDEX('Carbon Prices'!CA$30:CA$32,(MATCH($N$10,'Carbon Prices'!$A$30:$A$32,0)))),IF($N$13="CPI",INDEX('Carbon Prices'!CA$15:CA$17,(MATCH($N$10,'Carbon Prices'!$A$15:$A$17,0))),INDEX('Carbon Prices'!CA$20:CA$22,(MATCH($N$10,'Carbon Prices'!$A$20:$A$22,0)))))</f>
        <v>0</v>
      </c>
      <c r="CC40" s="37">
        <f>SUMIF('Emissions Forecast'!$C$87:$C$92,"=Yes",'Emissions Forecast'!CD87:CD92)*IF($B$7="Real",IF($N$13="CPI",INDEX('Carbon Prices'!CB$25:CB$27,(MATCH($N$10,'Carbon Prices'!$A$25:$A$27,0))),INDEX('Carbon Prices'!CB$30:CB$32,(MATCH($N$10,'Carbon Prices'!$A$30:$A$32,0)))),IF($N$13="CPI",INDEX('Carbon Prices'!CB$15:CB$17,(MATCH($N$10,'Carbon Prices'!$A$15:$A$17,0))),INDEX('Carbon Prices'!CB$20:CB$22,(MATCH($N$10,'Carbon Prices'!$A$20:$A$22,0)))))</f>
        <v>0</v>
      </c>
      <c r="CD40" s="37">
        <f>SUMIF('Emissions Forecast'!$C$87:$C$92,"=Yes",'Emissions Forecast'!CE87:CE92)*IF($B$7="Real",IF($N$13="CPI",INDEX('Carbon Prices'!CC$25:CC$27,(MATCH($N$10,'Carbon Prices'!$A$25:$A$27,0))),INDEX('Carbon Prices'!CC$30:CC$32,(MATCH($N$10,'Carbon Prices'!$A$30:$A$32,0)))),IF($N$13="CPI",INDEX('Carbon Prices'!CC$15:CC$17,(MATCH($N$10,'Carbon Prices'!$A$15:$A$17,0))),INDEX('Carbon Prices'!CC$20:CC$22,(MATCH($N$10,'Carbon Prices'!$A$20:$A$22,0)))))</f>
        <v>0</v>
      </c>
      <c r="CE40" s="37">
        <f>SUMIF('Emissions Forecast'!$C$87:$C$92,"=Yes",'Emissions Forecast'!CF87:CF92)*IF($B$7="Real",IF($N$13="CPI",INDEX('Carbon Prices'!CD$25:CD$27,(MATCH($N$10,'Carbon Prices'!$A$25:$A$27,0))),INDEX('Carbon Prices'!CD$30:CD$32,(MATCH($N$10,'Carbon Prices'!$A$30:$A$32,0)))),IF($N$13="CPI",INDEX('Carbon Prices'!CD$15:CD$17,(MATCH($N$10,'Carbon Prices'!$A$15:$A$17,0))),INDEX('Carbon Prices'!CD$20:CD$22,(MATCH($N$10,'Carbon Prices'!$A$20:$A$22,0)))))</f>
        <v>0</v>
      </c>
    </row>
    <row r="41" spans="1:83" s="44" customFormat="1" ht="15.75" customHeight="1" x14ac:dyDescent="0.35">
      <c r="A41" s="44" t="s">
        <v>23</v>
      </c>
      <c r="B41" s="37">
        <f>IF($B$7="Real",SUMPRODUCT('Discount Rates'!B$31:CD$31,C41:CE41),IF($N$13="CPI",SUMPRODUCT('Discount Rates'!B$32:CD$32,C41:CE41),SUMPRODUCT('Discount Rates'!B$33:CD$33,C41:CE41)))</f>
        <v>32946986.317193732</v>
      </c>
      <c r="C41" s="37">
        <f>SUMIF('Emissions Forecast'!$C$93:$C$97,"=Yes",'Emissions Forecast'!D93:D97)*IF($B$7="Real",IF($N$13="CPI",INDEX('Carbon Prices'!B$25:B$27,(MATCH($N$10,'Carbon Prices'!$A$25:$A$27,0))),INDEX('Carbon Prices'!B$30:B$32,(MATCH($N$10,'Carbon Prices'!$A$30:$A$32,0)))),IF($N$13="CPI",INDEX('Carbon Prices'!B$15:B$17,(MATCH($N$10,'Carbon Prices'!$A$15:$A$17,0))),INDEX('Carbon Prices'!B$20:B$22,(MATCH($N$10,'Carbon Prices'!$A$20:$A$22,0)))))</f>
        <v>0</v>
      </c>
      <c r="D41" s="37">
        <f>SUMIF('Emissions Forecast'!$C$93:$C$97,"=Yes",'Emissions Forecast'!E93:E97)*IF($B$7="Real",IF($N$13="CPI",INDEX('Carbon Prices'!C$25:C$27,(MATCH($N$10,'Carbon Prices'!$A$25:$A$27,0))),INDEX('Carbon Prices'!C$30:C$32,(MATCH($N$10,'Carbon Prices'!$A$30:$A$32,0)))),IF($N$13="CPI",INDEX('Carbon Prices'!C$15:C$17,(MATCH($N$10,'Carbon Prices'!$A$15:$A$17,0))),INDEX('Carbon Prices'!C$20:C$22,(MATCH($N$10,'Carbon Prices'!$A$20:$A$22,0)))))</f>
        <v>0</v>
      </c>
      <c r="E41" s="37">
        <f>SUMIF('Emissions Forecast'!$C$93:$C$97,"=Yes",'Emissions Forecast'!F93:F97)*IF($B$7="Real",IF($N$13="CPI",INDEX('Carbon Prices'!D$25:D$27,(MATCH($N$10,'Carbon Prices'!$A$25:$A$27,0))),INDEX('Carbon Prices'!D$30:D$32,(MATCH($N$10,'Carbon Prices'!$A$30:$A$32,0)))),IF($N$13="CPI",INDEX('Carbon Prices'!D$15:D$17,(MATCH($N$10,'Carbon Prices'!$A$15:$A$17,0))),INDEX('Carbon Prices'!D$20:D$22,(MATCH($N$10,'Carbon Prices'!$A$20:$A$22,0)))))</f>
        <v>0</v>
      </c>
      <c r="F41" s="37">
        <f>SUMIF('Emissions Forecast'!$C$93:$C$97,"=Yes",'Emissions Forecast'!G93:G97)*IF($B$7="Real",IF($N$13="CPI",INDEX('Carbon Prices'!E$25:E$27,(MATCH($N$10,'Carbon Prices'!$A$25:$A$27,0))),INDEX('Carbon Prices'!E$30:E$32,(MATCH($N$10,'Carbon Prices'!$A$30:$A$32,0)))),IF($N$13="CPI",INDEX('Carbon Prices'!E$15:E$17,(MATCH($N$10,'Carbon Prices'!$A$15:$A$17,0))),INDEX('Carbon Prices'!E$20:E$22,(MATCH($N$10,'Carbon Prices'!$A$20:$A$22,0)))))</f>
        <v>0</v>
      </c>
      <c r="G41" s="37">
        <f>SUMIF('Emissions Forecast'!$C$93:$C$97,"=Yes",'Emissions Forecast'!H93:H97)*IF($B$7="Real",IF($N$13="CPI",INDEX('Carbon Prices'!F$25:F$27,(MATCH($N$10,'Carbon Prices'!$A$25:$A$27,0))),INDEX('Carbon Prices'!F$30:F$32,(MATCH($N$10,'Carbon Prices'!$A$30:$A$32,0)))),IF($N$13="CPI",INDEX('Carbon Prices'!F$15:F$17,(MATCH($N$10,'Carbon Prices'!$A$15:$A$17,0))),INDEX('Carbon Prices'!F$20:F$22,(MATCH($N$10,'Carbon Prices'!$A$20:$A$22,0)))))</f>
        <v>0</v>
      </c>
      <c r="H41" s="37">
        <f>SUMIF('Emissions Forecast'!$C$93:$C$97,"=Yes",'Emissions Forecast'!I93:I97)*IF($B$7="Real",IF($N$13="CPI",INDEX('Carbon Prices'!G$25:G$27,(MATCH($N$10,'Carbon Prices'!$A$25:$A$27,0))),INDEX('Carbon Prices'!G$30:G$32,(MATCH($N$10,'Carbon Prices'!$A$30:$A$32,0)))),IF($N$13="CPI",INDEX('Carbon Prices'!G$15:G$17,(MATCH($N$10,'Carbon Prices'!$A$15:$A$17,0))),INDEX('Carbon Prices'!G$20:G$22,(MATCH($N$10,'Carbon Prices'!$A$20:$A$22,0)))))</f>
        <v>1850564.4044023617</v>
      </c>
      <c r="I41" s="37">
        <f>SUMIF('Emissions Forecast'!$C$93:$C$97,"=Yes",'Emissions Forecast'!J93:J97)*IF($B$7="Real",IF($N$13="CPI",INDEX('Carbon Prices'!H$25:H$27,(MATCH($N$10,'Carbon Prices'!$A$25:$A$27,0))),INDEX('Carbon Prices'!H$30:H$32,(MATCH($N$10,'Carbon Prices'!$A$30:$A$32,0)))),IF($N$13="CPI",INDEX('Carbon Prices'!H$15:H$17,(MATCH($N$10,'Carbon Prices'!$A$15:$A$17,0))),INDEX('Carbon Prices'!H$20:H$22,(MATCH($N$10,'Carbon Prices'!$A$20:$A$22,0)))))</f>
        <v>3684381.6196246115</v>
      </c>
      <c r="J41" s="37">
        <f>SUMIF('Emissions Forecast'!$C$93:$C$97,"=Yes",'Emissions Forecast'!K93:K97)*IF($B$7="Real",IF($N$13="CPI",INDEX('Carbon Prices'!I$25:I$27,(MATCH($N$10,'Carbon Prices'!$A$25:$A$27,0))),INDEX('Carbon Prices'!I$30:I$32,(MATCH($N$10,'Carbon Prices'!$A$30:$A$32,0)))),IF($N$13="CPI",INDEX('Carbon Prices'!I$15:I$17,(MATCH($N$10,'Carbon Prices'!$A$15:$A$17,0))),INDEX('Carbon Prices'!I$20:I$22,(MATCH($N$10,'Carbon Prices'!$A$20:$A$22,0)))))</f>
        <v>3666868.2191748219</v>
      </c>
      <c r="K41" s="37">
        <f>SUMIF('Emissions Forecast'!$C$93:$C$97,"=Yes",'Emissions Forecast'!L93:L97)*IF($B$7="Real",IF($N$13="CPI",INDEX('Carbon Prices'!J$25:J$27,(MATCH($N$10,'Carbon Prices'!$A$25:$A$27,0))),INDEX('Carbon Prices'!J$30:J$32,(MATCH($N$10,'Carbon Prices'!$A$30:$A$32,0)))),IF($N$13="CPI",INDEX('Carbon Prices'!J$15:J$17,(MATCH($N$10,'Carbon Prices'!$A$15:$A$17,0))),INDEX('Carbon Prices'!J$20:J$22,(MATCH($N$10,'Carbon Prices'!$A$20:$A$22,0)))))</f>
        <v>3648625.0937062907</v>
      </c>
      <c r="L41" s="37">
        <f>SUMIF('Emissions Forecast'!$C$93:$C$97,"=Yes",'Emissions Forecast'!M93:M97)*IF($B$7="Real",IF($N$13="CPI",INDEX('Carbon Prices'!K$25:K$27,(MATCH($N$10,'Carbon Prices'!$A$25:$A$27,0))),INDEX('Carbon Prices'!K$30:K$32,(MATCH($N$10,'Carbon Prices'!$A$30:$A$32,0)))),IF($N$13="CPI",INDEX('Carbon Prices'!K$15:K$17,(MATCH($N$10,'Carbon Prices'!$A$15:$A$17,0))),INDEX('Carbon Prices'!K$20:K$22,(MATCH($N$10,'Carbon Prices'!$A$20:$A$22,0)))))</f>
        <v>3629687.5932199256</v>
      </c>
      <c r="M41" s="37">
        <f>SUMIF('Emissions Forecast'!$C$93:$C$97,"=Yes",'Emissions Forecast'!N93:N97)*IF($B$7="Real",IF($N$13="CPI",INDEX('Carbon Prices'!L$25:L$27,(MATCH($N$10,'Carbon Prices'!$A$25:$A$27,0))),INDEX('Carbon Prices'!L$30:L$32,(MATCH($N$10,'Carbon Prices'!$A$30:$A$32,0)))),IF($N$13="CPI",INDEX('Carbon Prices'!L$15:L$17,(MATCH($N$10,'Carbon Prices'!$A$15:$A$17,0))),INDEX('Carbon Prices'!L$20:L$22,(MATCH($N$10,'Carbon Prices'!$A$20:$A$22,0)))))</f>
        <v>3610089.961997652</v>
      </c>
      <c r="N41" s="37">
        <f>SUMIF('Emissions Forecast'!$C$93:$C$97,"=Yes",'Emissions Forecast'!O93:O97)*IF($B$7="Real",IF($N$13="CPI",INDEX('Carbon Prices'!M$25:M$27,(MATCH($N$10,'Carbon Prices'!$A$25:$A$27,0))),INDEX('Carbon Prices'!M$30:M$32,(MATCH($N$10,'Carbon Prices'!$A$30:$A$32,0)))),IF($N$13="CPI",INDEX('Carbon Prices'!M$15:M$17,(MATCH($N$10,'Carbon Prices'!$A$15:$A$17,0))),INDEX('Carbon Prices'!M$20:M$22,(MATCH($N$10,'Carbon Prices'!$A$20:$A$22,0)))))</f>
        <v>3602505.7393884137</v>
      </c>
      <c r="O41" s="37">
        <f>SUMIF('Emissions Forecast'!$C$93:$C$97,"=Yes",'Emissions Forecast'!P93:P97)*IF($B$7="Real",IF($N$13="CPI",INDEX('Carbon Prices'!N$25:N$27,(MATCH($N$10,'Carbon Prices'!$A$25:$A$27,0))),INDEX('Carbon Prices'!N$30:N$32,(MATCH($N$10,'Carbon Prices'!$A$30:$A$32,0)))),IF($N$13="CPI",INDEX('Carbon Prices'!N$15:N$17,(MATCH($N$10,'Carbon Prices'!$A$15:$A$17,0))),INDEX('Carbon Prices'!N$20:N$22,(MATCH($N$10,'Carbon Prices'!$A$20:$A$22,0)))))</f>
        <v>3581438.4543627501</v>
      </c>
      <c r="P41" s="37">
        <f>SUMIF('Emissions Forecast'!$C$93:$C$97,"=Yes",'Emissions Forecast'!Q93:Q97)*IF($B$7="Real",IF($N$13="CPI",INDEX('Carbon Prices'!O$25:O$27,(MATCH($N$10,'Carbon Prices'!$A$25:$A$27,0))),INDEX('Carbon Prices'!O$30:O$32,(MATCH($N$10,'Carbon Prices'!$A$30:$A$32,0)))),IF($N$13="CPI",INDEX('Carbon Prices'!O$15:O$17,(MATCH($N$10,'Carbon Prices'!$A$15:$A$17,0))),INDEX('Carbon Prices'!O$20:O$22,(MATCH($N$10,'Carbon Prices'!$A$20:$A$22,0)))))</f>
        <v>3559812.2909569372</v>
      </c>
      <c r="Q41" s="37">
        <f>SUMIF('Emissions Forecast'!$C$93:$C$97,"=Yes",'Emissions Forecast'!R93:R97)*IF($B$7="Real",IF($N$13="CPI",INDEX('Carbon Prices'!P$25:P$27,(MATCH($N$10,'Carbon Prices'!$A$25:$A$27,0))),INDEX('Carbon Prices'!P$30:P$32,(MATCH($N$10,'Carbon Prices'!$A$30:$A$32,0)))),IF($N$13="CPI",INDEX('Carbon Prices'!P$15:P$17,(MATCH($N$10,'Carbon Prices'!$A$15:$A$17,0))),INDEX('Carbon Prices'!P$20:P$22,(MATCH($N$10,'Carbon Prices'!$A$20:$A$22,0)))))</f>
        <v>3549568.5695816339</v>
      </c>
      <c r="R41" s="37">
        <f>SUMIF('Emissions Forecast'!$C$93:$C$97,"=Yes",'Emissions Forecast'!S93:S97)*IF($B$7="Real",IF($N$13="CPI",INDEX('Carbon Prices'!Q$25:Q$27,(MATCH($N$10,'Carbon Prices'!$A$25:$A$27,0))),INDEX('Carbon Prices'!Q$30:Q$32,(MATCH($N$10,'Carbon Prices'!$A$30:$A$32,0)))),IF($N$13="CPI",INDEX('Carbon Prices'!Q$15:Q$17,(MATCH($N$10,'Carbon Prices'!$A$15:$A$17,0))),INDEX('Carbon Prices'!Q$20:Q$22,(MATCH($N$10,'Carbon Prices'!$A$20:$A$22,0)))))</f>
        <v>3526680.1816477608</v>
      </c>
      <c r="S41" s="37">
        <f>SUMIF('Emissions Forecast'!$C$93:$C$97,"=Yes",'Emissions Forecast'!T93:T97)*IF($B$7="Real",IF($N$13="CPI",INDEX('Carbon Prices'!R$25:R$27,(MATCH($N$10,'Carbon Prices'!$A$25:$A$27,0))),INDEX('Carbon Prices'!R$30:R$32,(MATCH($N$10,'Carbon Prices'!$A$30:$A$32,0)))),IF($N$13="CPI",INDEX('Carbon Prices'!R$15:R$17,(MATCH($N$10,'Carbon Prices'!$A$15:$A$17,0))),INDEX('Carbon Prices'!R$20:R$22,(MATCH($N$10,'Carbon Prices'!$A$20:$A$22,0)))))</f>
        <v>3514773.4572323812</v>
      </c>
      <c r="T41" s="37">
        <f>SUMIF('Emissions Forecast'!$C$93:$C$97,"=Yes",'Emissions Forecast'!U93:U97)*IF($B$7="Real",IF($N$13="CPI",INDEX('Carbon Prices'!S$25:S$27,(MATCH($N$10,'Carbon Prices'!$A$25:$A$27,0))),INDEX('Carbon Prices'!S$30:S$32,(MATCH($N$10,'Carbon Prices'!$A$30:$A$32,0)))),IF($N$13="CPI",INDEX('Carbon Prices'!S$15:S$17,(MATCH($N$10,'Carbon Prices'!$A$15:$A$17,0))),INDEX('Carbon Prices'!S$20:S$22,(MATCH($N$10,'Carbon Prices'!$A$20:$A$22,0)))))</f>
        <v>3501977.769229427</v>
      </c>
      <c r="U41" s="37">
        <f>SUMIF('Emissions Forecast'!$C$93:$C$97,"=Yes",'Emissions Forecast'!V93:V97)*IF($B$7="Real",IF($N$13="CPI",INDEX('Carbon Prices'!T$25:T$27,(MATCH($N$10,'Carbon Prices'!$A$25:$A$27,0))),INDEX('Carbon Prices'!T$30:T$32,(MATCH($N$10,'Carbon Prices'!$A$30:$A$32,0)))),IF($N$13="CPI",INDEX('Carbon Prices'!T$15:T$17,(MATCH($N$10,'Carbon Prices'!$A$15:$A$17,0))),INDEX('Carbon Prices'!T$20:T$22,(MATCH($N$10,'Carbon Prices'!$A$20:$A$22,0)))))</f>
        <v>3477328.353055866</v>
      </c>
      <c r="V41" s="37">
        <f>SUMIF('Emissions Forecast'!$C$93:$C$97,"=Yes",'Emissions Forecast'!W93:W97)*IF($B$7="Real",IF($N$13="CPI",INDEX('Carbon Prices'!U$25:U$27,(MATCH($N$10,'Carbon Prices'!$A$25:$A$27,0))),INDEX('Carbon Prices'!U$30:U$32,(MATCH($N$10,'Carbon Prices'!$A$30:$A$32,0)))),IF($N$13="CPI",INDEX('Carbon Prices'!U$15:U$17,(MATCH($N$10,'Carbon Prices'!$A$15:$A$17,0))),INDEX('Carbon Prices'!U$20:U$22,(MATCH($N$10,'Carbon Prices'!$A$20:$A$22,0)))))</f>
        <v>3463087.6189219817</v>
      </c>
      <c r="W41" s="37">
        <f>SUMIF('Emissions Forecast'!$C$93:$C$97,"=Yes",'Emissions Forecast'!X93:X97)*IF($B$7="Real",IF($N$13="CPI",INDEX('Carbon Prices'!V$25:V$27,(MATCH($N$10,'Carbon Prices'!$A$25:$A$27,0))),INDEX('Carbon Prices'!V$30:V$32,(MATCH($N$10,'Carbon Prices'!$A$30:$A$32,0)))),IF($N$13="CPI",INDEX('Carbon Prices'!V$15:V$17,(MATCH($N$10,'Carbon Prices'!$A$15:$A$17,0))),INDEX('Carbon Prices'!V$20:V$22,(MATCH($N$10,'Carbon Prices'!$A$20:$A$22,0)))))</f>
        <v>3448068.4251681808</v>
      </c>
      <c r="X41" s="37">
        <f>SUMIF('Emissions Forecast'!$C$93:$C$97,"=Yes",'Emissions Forecast'!Y93:Y97)*IF($B$7="Real",IF($N$13="CPI",INDEX('Carbon Prices'!W$25:W$27,(MATCH($N$10,'Carbon Prices'!$A$25:$A$27,0))),INDEX('Carbon Prices'!W$30:W$32,(MATCH($N$10,'Carbon Prices'!$A$30:$A$32,0)))),IF($N$13="CPI",INDEX('Carbon Prices'!W$15:W$17,(MATCH($N$10,'Carbon Prices'!$A$15:$A$17,0))),INDEX('Carbon Prices'!W$20:W$22,(MATCH($N$10,'Carbon Prices'!$A$20:$A$22,0)))))</f>
        <v>1716153.3873611633</v>
      </c>
      <c r="Y41" s="37">
        <f>SUMIF('Emissions Forecast'!$C$93:$C$97,"=Yes",'Emissions Forecast'!Z93:Z97)*IF($B$7="Real",IF($N$13="CPI",INDEX('Carbon Prices'!X$25:X$27,(MATCH($N$10,'Carbon Prices'!$A$25:$A$27,0))),INDEX('Carbon Prices'!X$30:X$32,(MATCH($N$10,'Carbon Prices'!$A$30:$A$32,0)))),IF($N$13="CPI",INDEX('Carbon Prices'!X$15:X$17,(MATCH($N$10,'Carbon Prices'!$A$15:$A$17,0))),INDEX('Carbon Prices'!X$20:X$22,(MATCH($N$10,'Carbon Prices'!$A$20:$A$22,0)))))</f>
        <v>1707918.7789625938</v>
      </c>
      <c r="Z41" s="37">
        <f>SUMIF('Emissions Forecast'!$C$93:$C$97,"=Yes",'Emissions Forecast'!AA93:AA97)*IF($B$7="Real",IF($N$13="CPI",INDEX('Carbon Prices'!Y$25:Y$27,(MATCH($N$10,'Carbon Prices'!$A$25:$A$27,0))),INDEX('Carbon Prices'!Y$30:Y$32,(MATCH($N$10,'Carbon Prices'!$A$30:$A$32,0)))),IF($N$13="CPI",INDEX('Carbon Prices'!Y$15:Y$17,(MATCH($N$10,'Carbon Prices'!$A$15:$A$17,0))),INDEX('Carbon Prices'!Y$20:Y$22,(MATCH($N$10,'Carbon Prices'!$A$20:$A$22,0)))))</f>
        <v>0</v>
      </c>
      <c r="AA41" s="37">
        <f>SUMIF('Emissions Forecast'!$C$93:$C$97,"=Yes",'Emissions Forecast'!AB93:AB97)*IF($B$7="Real",IF($N$13="CPI",INDEX('Carbon Prices'!Z$25:Z$27,(MATCH($N$10,'Carbon Prices'!$A$25:$A$27,0))),INDEX('Carbon Prices'!Z$30:Z$32,(MATCH($N$10,'Carbon Prices'!$A$30:$A$32,0)))),IF($N$13="CPI",INDEX('Carbon Prices'!Z$15:Z$17,(MATCH($N$10,'Carbon Prices'!$A$15:$A$17,0))),INDEX('Carbon Prices'!Z$20:Z$22,(MATCH($N$10,'Carbon Prices'!$A$20:$A$22,0)))))</f>
        <v>0</v>
      </c>
      <c r="AB41" s="37">
        <f>SUMIF('Emissions Forecast'!$C$93:$C$97,"=Yes",'Emissions Forecast'!AC93:AC97)*IF($B$7="Real",IF($N$13="CPI",INDEX('Carbon Prices'!AA$25:AA$27,(MATCH($N$10,'Carbon Prices'!$A$25:$A$27,0))),INDEX('Carbon Prices'!AA$30:AA$32,(MATCH($N$10,'Carbon Prices'!$A$30:$A$32,0)))),IF($N$13="CPI",INDEX('Carbon Prices'!AA$15:AA$17,(MATCH($N$10,'Carbon Prices'!$A$15:$A$17,0))),INDEX('Carbon Prices'!AA$20:AA$22,(MATCH($N$10,'Carbon Prices'!$A$20:$A$22,0)))))</f>
        <v>0</v>
      </c>
      <c r="AC41" s="37">
        <f>SUMIF('Emissions Forecast'!$C$93:$C$97,"=Yes",'Emissions Forecast'!AD93:AD97)*IF($B$7="Real",IF($N$13="CPI",INDEX('Carbon Prices'!AB$25:AB$27,(MATCH($N$10,'Carbon Prices'!$A$25:$A$27,0))),INDEX('Carbon Prices'!AB$30:AB$32,(MATCH($N$10,'Carbon Prices'!$A$30:$A$32,0)))),IF($N$13="CPI",INDEX('Carbon Prices'!AB$15:AB$17,(MATCH($N$10,'Carbon Prices'!$A$15:$A$17,0))),INDEX('Carbon Prices'!AB$20:AB$22,(MATCH($N$10,'Carbon Prices'!$A$20:$A$22,0)))))</f>
        <v>0</v>
      </c>
      <c r="AD41" s="37">
        <f>SUMIF('Emissions Forecast'!$C$93:$C$97,"=Yes",'Emissions Forecast'!AE93:AE97)*IF($B$7="Real",IF($N$13="CPI",INDEX('Carbon Prices'!AC$25:AC$27,(MATCH($N$10,'Carbon Prices'!$A$25:$A$27,0))),INDEX('Carbon Prices'!AC$30:AC$32,(MATCH($N$10,'Carbon Prices'!$A$30:$A$32,0)))),IF($N$13="CPI",INDEX('Carbon Prices'!AC$15:AC$17,(MATCH($N$10,'Carbon Prices'!$A$15:$A$17,0))),INDEX('Carbon Prices'!AC$20:AC$22,(MATCH($N$10,'Carbon Prices'!$A$20:$A$22,0)))))</f>
        <v>0</v>
      </c>
      <c r="AE41" s="37">
        <f>SUMIF('Emissions Forecast'!$C$93:$C$97,"=Yes",'Emissions Forecast'!AF93:AF97)*IF($B$7="Real",IF($N$13="CPI",INDEX('Carbon Prices'!AD$25:AD$27,(MATCH($N$10,'Carbon Prices'!$A$25:$A$27,0))),INDEX('Carbon Prices'!AD$30:AD$32,(MATCH($N$10,'Carbon Prices'!$A$30:$A$32,0)))),IF($N$13="CPI",INDEX('Carbon Prices'!AD$15:AD$17,(MATCH($N$10,'Carbon Prices'!$A$15:$A$17,0))),INDEX('Carbon Prices'!AD$20:AD$22,(MATCH($N$10,'Carbon Prices'!$A$20:$A$22,0)))))</f>
        <v>0</v>
      </c>
      <c r="AF41" s="37">
        <f>SUMIF('Emissions Forecast'!$C$93:$C$97,"=Yes",'Emissions Forecast'!AG93:AG97)*IF($B$7="Real",IF($N$13="CPI",INDEX('Carbon Prices'!AE$25:AE$27,(MATCH($N$10,'Carbon Prices'!$A$25:$A$27,0))),INDEX('Carbon Prices'!AE$30:AE$32,(MATCH($N$10,'Carbon Prices'!$A$30:$A$32,0)))),IF($N$13="CPI",INDEX('Carbon Prices'!AE$15:AE$17,(MATCH($N$10,'Carbon Prices'!$A$15:$A$17,0))),INDEX('Carbon Prices'!AE$20:AE$22,(MATCH($N$10,'Carbon Prices'!$A$20:$A$22,0)))))</f>
        <v>0</v>
      </c>
      <c r="AG41" s="37">
        <f>SUMIF('Emissions Forecast'!$C$93:$C$97,"=Yes",'Emissions Forecast'!AH93:AH97)*IF($B$7="Real",IF($N$13="CPI",INDEX('Carbon Prices'!AF$25:AF$27,(MATCH($N$10,'Carbon Prices'!$A$25:$A$27,0))),INDEX('Carbon Prices'!AF$30:AF$32,(MATCH($N$10,'Carbon Prices'!$A$30:$A$32,0)))),IF($N$13="CPI",INDEX('Carbon Prices'!AF$15:AF$17,(MATCH($N$10,'Carbon Prices'!$A$15:$A$17,0))),INDEX('Carbon Prices'!AF$20:AF$22,(MATCH($N$10,'Carbon Prices'!$A$20:$A$22,0)))))</f>
        <v>0</v>
      </c>
      <c r="AH41" s="37">
        <f>SUMIF('Emissions Forecast'!$C$93:$C$97,"=Yes",'Emissions Forecast'!AI93:AI97)*IF($B$7="Real",IF($N$13="CPI",INDEX('Carbon Prices'!AG$25:AG$27,(MATCH($N$10,'Carbon Prices'!$A$25:$A$27,0))),INDEX('Carbon Prices'!AG$30:AG$32,(MATCH($N$10,'Carbon Prices'!$A$30:$A$32,0)))),IF($N$13="CPI",INDEX('Carbon Prices'!AG$15:AG$17,(MATCH($N$10,'Carbon Prices'!$A$15:$A$17,0))),INDEX('Carbon Prices'!AG$20:AG$22,(MATCH($N$10,'Carbon Prices'!$A$20:$A$22,0)))))</f>
        <v>0</v>
      </c>
      <c r="AI41" s="37">
        <f>SUMIF('Emissions Forecast'!$C$93:$C$97,"=Yes",'Emissions Forecast'!AJ93:AJ97)*IF($B$7="Real",IF($N$13="CPI",INDEX('Carbon Prices'!AH$25:AH$27,(MATCH($N$10,'Carbon Prices'!$A$25:$A$27,0))),INDEX('Carbon Prices'!AH$30:AH$32,(MATCH($N$10,'Carbon Prices'!$A$30:$A$32,0)))),IF($N$13="CPI",INDEX('Carbon Prices'!AH$15:AH$17,(MATCH($N$10,'Carbon Prices'!$A$15:$A$17,0))),INDEX('Carbon Prices'!AH$20:AH$22,(MATCH($N$10,'Carbon Prices'!$A$20:$A$22,0)))))</f>
        <v>0</v>
      </c>
      <c r="AJ41" s="37">
        <f>SUMIF('Emissions Forecast'!$C$93:$C$97,"=Yes",'Emissions Forecast'!AK93:AK97)*IF($B$7="Real",IF($N$13="CPI",INDEX('Carbon Prices'!AI$25:AI$27,(MATCH($N$10,'Carbon Prices'!$A$25:$A$27,0))),INDEX('Carbon Prices'!AI$30:AI$32,(MATCH($N$10,'Carbon Prices'!$A$30:$A$32,0)))),IF($N$13="CPI",INDEX('Carbon Prices'!AI$15:AI$17,(MATCH($N$10,'Carbon Prices'!$A$15:$A$17,0))),INDEX('Carbon Prices'!AI$20:AI$22,(MATCH($N$10,'Carbon Prices'!$A$20:$A$22,0)))))</f>
        <v>0</v>
      </c>
      <c r="AK41" s="37">
        <f>SUMIF('Emissions Forecast'!$C$93:$C$97,"=Yes",'Emissions Forecast'!AL93:AL97)*IF($B$7="Real",IF($N$13="CPI",INDEX('Carbon Prices'!AJ$25:AJ$27,(MATCH($N$10,'Carbon Prices'!$A$25:$A$27,0))),INDEX('Carbon Prices'!AJ$30:AJ$32,(MATCH($N$10,'Carbon Prices'!$A$30:$A$32,0)))),IF($N$13="CPI",INDEX('Carbon Prices'!AJ$15:AJ$17,(MATCH($N$10,'Carbon Prices'!$A$15:$A$17,0))),INDEX('Carbon Prices'!AJ$20:AJ$22,(MATCH($N$10,'Carbon Prices'!$A$20:$A$22,0)))))</f>
        <v>0</v>
      </c>
      <c r="AL41" s="37">
        <f>SUMIF('Emissions Forecast'!$C$93:$C$97,"=Yes",'Emissions Forecast'!AM93:AM97)*IF($B$7="Real",IF($N$13="CPI",INDEX('Carbon Prices'!AK$25:AK$27,(MATCH($N$10,'Carbon Prices'!$A$25:$A$27,0))),INDEX('Carbon Prices'!AK$30:AK$32,(MATCH($N$10,'Carbon Prices'!$A$30:$A$32,0)))),IF($N$13="CPI",INDEX('Carbon Prices'!AK$15:AK$17,(MATCH($N$10,'Carbon Prices'!$A$15:$A$17,0))),INDEX('Carbon Prices'!AK$20:AK$22,(MATCH($N$10,'Carbon Prices'!$A$20:$A$22,0)))))</f>
        <v>0</v>
      </c>
      <c r="AM41" s="37">
        <f>SUMIF('Emissions Forecast'!$C$93:$C$97,"=Yes",'Emissions Forecast'!AN93:AN97)*IF($B$7="Real",IF($N$13="CPI",INDEX('Carbon Prices'!AL$25:AL$27,(MATCH($N$10,'Carbon Prices'!$A$25:$A$27,0))),INDEX('Carbon Prices'!AL$30:AL$32,(MATCH($N$10,'Carbon Prices'!$A$30:$A$32,0)))),IF($N$13="CPI",INDEX('Carbon Prices'!AL$15:AL$17,(MATCH($N$10,'Carbon Prices'!$A$15:$A$17,0))),INDEX('Carbon Prices'!AL$20:AL$22,(MATCH($N$10,'Carbon Prices'!$A$20:$A$22,0)))))</f>
        <v>0</v>
      </c>
      <c r="AN41" s="37">
        <f>SUMIF('Emissions Forecast'!$C$93:$C$97,"=Yes",'Emissions Forecast'!AO93:AO97)*IF($B$7="Real",IF($N$13="CPI",INDEX('Carbon Prices'!AM$25:AM$27,(MATCH($N$10,'Carbon Prices'!$A$25:$A$27,0))),INDEX('Carbon Prices'!AM$30:AM$32,(MATCH($N$10,'Carbon Prices'!$A$30:$A$32,0)))),IF($N$13="CPI",INDEX('Carbon Prices'!AM$15:AM$17,(MATCH($N$10,'Carbon Prices'!$A$15:$A$17,0))),INDEX('Carbon Prices'!AM$20:AM$22,(MATCH($N$10,'Carbon Prices'!$A$20:$A$22,0)))))</f>
        <v>0</v>
      </c>
      <c r="AO41" s="37">
        <f>SUMIF('Emissions Forecast'!$C$93:$C$97,"=Yes",'Emissions Forecast'!AP93:AP97)*IF($B$7="Real",IF($N$13="CPI",INDEX('Carbon Prices'!AN$25:AN$27,(MATCH($N$10,'Carbon Prices'!$A$25:$A$27,0))),INDEX('Carbon Prices'!AN$30:AN$32,(MATCH($N$10,'Carbon Prices'!$A$30:$A$32,0)))),IF($N$13="CPI",INDEX('Carbon Prices'!AN$15:AN$17,(MATCH($N$10,'Carbon Prices'!$A$15:$A$17,0))),INDEX('Carbon Prices'!AN$20:AN$22,(MATCH($N$10,'Carbon Prices'!$A$20:$A$22,0)))))</f>
        <v>0</v>
      </c>
      <c r="AP41" s="37">
        <f>SUMIF('Emissions Forecast'!$C$93:$C$97,"=Yes",'Emissions Forecast'!AQ93:AQ97)*IF($B$7="Real",IF($N$13="CPI",INDEX('Carbon Prices'!AO$25:AO$27,(MATCH($N$10,'Carbon Prices'!$A$25:$A$27,0))),INDEX('Carbon Prices'!AO$30:AO$32,(MATCH($N$10,'Carbon Prices'!$A$30:$A$32,0)))),IF($N$13="CPI",INDEX('Carbon Prices'!AO$15:AO$17,(MATCH($N$10,'Carbon Prices'!$A$15:$A$17,0))),INDEX('Carbon Prices'!AO$20:AO$22,(MATCH($N$10,'Carbon Prices'!$A$20:$A$22,0)))))</f>
        <v>0</v>
      </c>
      <c r="AQ41" s="37">
        <f>SUMIF('Emissions Forecast'!$C$93:$C$97,"=Yes",'Emissions Forecast'!AR93:AR97)*IF($B$7="Real",IF($N$13="CPI",INDEX('Carbon Prices'!AP$25:AP$27,(MATCH($N$10,'Carbon Prices'!$A$25:$A$27,0))),INDEX('Carbon Prices'!AP$30:AP$32,(MATCH($N$10,'Carbon Prices'!$A$30:$A$32,0)))),IF($N$13="CPI",INDEX('Carbon Prices'!AP$15:AP$17,(MATCH($N$10,'Carbon Prices'!$A$15:$A$17,0))),INDEX('Carbon Prices'!AP$20:AP$22,(MATCH($N$10,'Carbon Prices'!$A$20:$A$22,0)))))</f>
        <v>0</v>
      </c>
      <c r="AR41" s="37">
        <f>SUMIF('Emissions Forecast'!$C$93:$C$97,"=Yes",'Emissions Forecast'!AS93:AS97)*IF($B$7="Real",IF($N$13="CPI",INDEX('Carbon Prices'!AQ$25:AQ$27,(MATCH($N$10,'Carbon Prices'!$A$25:$A$27,0))),INDEX('Carbon Prices'!AQ$30:AQ$32,(MATCH($N$10,'Carbon Prices'!$A$30:$A$32,0)))),IF($N$13="CPI",INDEX('Carbon Prices'!AQ$15:AQ$17,(MATCH($N$10,'Carbon Prices'!$A$15:$A$17,0))),INDEX('Carbon Prices'!AQ$20:AQ$22,(MATCH($N$10,'Carbon Prices'!$A$20:$A$22,0)))))</f>
        <v>0</v>
      </c>
      <c r="AS41" s="37">
        <f>SUMIF('Emissions Forecast'!$C$93:$C$97,"=Yes",'Emissions Forecast'!AT93:AT97)*IF($B$7="Real",IF($N$13="CPI",INDEX('Carbon Prices'!AR$25:AR$27,(MATCH($N$10,'Carbon Prices'!$A$25:$A$27,0))),INDEX('Carbon Prices'!AR$30:AR$32,(MATCH($N$10,'Carbon Prices'!$A$30:$A$32,0)))),IF($N$13="CPI",INDEX('Carbon Prices'!AR$15:AR$17,(MATCH($N$10,'Carbon Prices'!$A$15:$A$17,0))),INDEX('Carbon Prices'!AR$20:AR$22,(MATCH($N$10,'Carbon Prices'!$A$20:$A$22,0)))))</f>
        <v>0</v>
      </c>
      <c r="AT41" s="37">
        <f>SUMIF('Emissions Forecast'!$C$93:$C$97,"=Yes",'Emissions Forecast'!AU93:AU97)*IF($B$7="Real",IF($N$13="CPI",INDEX('Carbon Prices'!AS$25:AS$27,(MATCH($N$10,'Carbon Prices'!$A$25:$A$27,0))),INDEX('Carbon Prices'!AS$30:AS$32,(MATCH($N$10,'Carbon Prices'!$A$30:$A$32,0)))),IF($N$13="CPI",INDEX('Carbon Prices'!AS$15:AS$17,(MATCH($N$10,'Carbon Prices'!$A$15:$A$17,0))),INDEX('Carbon Prices'!AS$20:AS$22,(MATCH($N$10,'Carbon Prices'!$A$20:$A$22,0)))))</f>
        <v>0</v>
      </c>
      <c r="AU41" s="37">
        <f>SUMIF('Emissions Forecast'!$C$93:$C$97,"=Yes",'Emissions Forecast'!AV93:AV97)*IF($B$7="Real",IF($N$13="CPI",INDEX('Carbon Prices'!AT$25:AT$27,(MATCH($N$10,'Carbon Prices'!$A$25:$A$27,0))),INDEX('Carbon Prices'!AT$30:AT$32,(MATCH($N$10,'Carbon Prices'!$A$30:$A$32,0)))),IF($N$13="CPI",INDEX('Carbon Prices'!AT$15:AT$17,(MATCH($N$10,'Carbon Prices'!$A$15:$A$17,0))),INDEX('Carbon Prices'!AT$20:AT$22,(MATCH($N$10,'Carbon Prices'!$A$20:$A$22,0)))))</f>
        <v>0</v>
      </c>
      <c r="AV41" s="37">
        <f>SUMIF('Emissions Forecast'!$C$93:$C$97,"=Yes",'Emissions Forecast'!AW93:AW97)*IF($B$7="Real",IF($N$13="CPI",INDEX('Carbon Prices'!AU$25:AU$27,(MATCH($N$10,'Carbon Prices'!$A$25:$A$27,0))),INDEX('Carbon Prices'!AU$30:AU$32,(MATCH($N$10,'Carbon Prices'!$A$30:$A$32,0)))),IF($N$13="CPI",INDEX('Carbon Prices'!AU$15:AU$17,(MATCH($N$10,'Carbon Prices'!$A$15:$A$17,0))),INDEX('Carbon Prices'!AU$20:AU$22,(MATCH($N$10,'Carbon Prices'!$A$20:$A$22,0)))))</f>
        <v>0</v>
      </c>
      <c r="AW41" s="37">
        <f>SUMIF('Emissions Forecast'!$C$93:$C$97,"=Yes",'Emissions Forecast'!AX93:AX97)*IF($B$7="Real",IF($N$13="CPI",INDEX('Carbon Prices'!AV$25:AV$27,(MATCH($N$10,'Carbon Prices'!$A$25:$A$27,0))),INDEX('Carbon Prices'!AV$30:AV$32,(MATCH($N$10,'Carbon Prices'!$A$30:$A$32,0)))),IF($N$13="CPI",INDEX('Carbon Prices'!AV$15:AV$17,(MATCH($N$10,'Carbon Prices'!$A$15:$A$17,0))),INDEX('Carbon Prices'!AV$20:AV$22,(MATCH($N$10,'Carbon Prices'!$A$20:$A$22,0)))))</f>
        <v>0</v>
      </c>
      <c r="AX41" s="37">
        <f>SUMIF('Emissions Forecast'!$C$93:$C$97,"=Yes",'Emissions Forecast'!AY93:AY97)*IF($B$7="Real",IF($N$13="CPI",INDEX('Carbon Prices'!AW$25:AW$27,(MATCH($N$10,'Carbon Prices'!$A$25:$A$27,0))),INDEX('Carbon Prices'!AW$30:AW$32,(MATCH($N$10,'Carbon Prices'!$A$30:$A$32,0)))),IF($N$13="CPI",INDEX('Carbon Prices'!AW$15:AW$17,(MATCH($N$10,'Carbon Prices'!$A$15:$A$17,0))),INDEX('Carbon Prices'!AW$20:AW$22,(MATCH($N$10,'Carbon Prices'!$A$20:$A$22,0)))))</f>
        <v>0</v>
      </c>
      <c r="AY41" s="37">
        <f>SUMIF('Emissions Forecast'!$C$93:$C$97,"=Yes",'Emissions Forecast'!AZ93:AZ97)*IF($B$7="Real",IF($N$13="CPI",INDEX('Carbon Prices'!AX$25:AX$27,(MATCH($N$10,'Carbon Prices'!$A$25:$A$27,0))),INDEX('Carbon Prices'!AX$30:AX$32,(MATCH($N$10,'Carbon Prices'!$A$30:$A$32,0)))),IF($N$13="CPI",INDEX('Carbon Prices'!AX$15:AX$17,(MATCH($N$10,'Carbon Prices'!$A$15:$A$17,0))),INDEX('Carbon Prices'!AX$20:AX$22,(MATCH($N$10,'Carbon Prices'!$A$20:$A$22,0)))))</f>
        <v>0</v>
      </c>
      <c r="AZ41" s="37">
        <f>SUMIF('Emissions Forecast'!$C$93:$C$97,"=Yes",'Emissions Forecast'!BA93:BA97)*IF($B$7="Real",IF($N$13="CPI",INDEX('Carbon Prices'!AY$25:AY$27,(MATCH($N$10,'Carbon Prices'!$A$25:$A$27,0))),INDEX('Carbon Prices'!AY$30:AY$32,(MATCH($N$10,'Carbon Prices'!$A$30:$A$32,0)))),IF($N$13="CPI",INDEX('Carbon Prices'!AY$15:AY$17,(MATCH($N$10,'Carbon Prices'!$A$15:$A$17,0))),INDEX('Carbon Prices'!AY$20:AY$22,(MATCH($N$10,'Carbon Prices'!$A$20:$A$22,0)))))</f>
        <v>0</v>
      </c>
      <c r="BA41" s="37">
        <f>SUMIF('Emissions Forecast'!$C$93:$C$97,"=Yes",'Emissions Forecast'!BB93:BB97)*IF($B$7="Real",IF($N$13="CPI",INDEX('Carbon Prices'!AZ$25:AZ$27,(MATCH($N$10,'Carbon Prices'!$A$25:$A$27,0))),INDEX('Carbon Prices'!AZ$30:AZ$32,(MATCH($N$10,'Carbon Prices'!$A$30:$A$32,0)))),IF($N$13="CPI",INDEX('Carbon Prices'!AZ$15:AZ$17,(MATCH($N$10,'Carbon Prices'!$A$15:$A$17,0))),INDEX('Carbon Prices'!AZ$20:AZ$22,(MATCH($N$10,'Carbon Prices'!$A$20:$A$22,0)))))</f>
        <v>0</v>
      </c>
      <c r="BB41" s="37">
        <f>SUMIF('Emissions Forecast'!$C$93:$C$97,"=Yes",'Emissions Forecast'!BC93:BC97)*IF($B$7="Real",IF($N$13="CPI",INDEX('Carbon Prices'!BA$25:BA$27,(MATCH($N$10,'Carbon Prices'!$A$25:$A$27,0))),INDEX('Carbon Prices'!BA$30:BA$32,(MATCH($N$10,'Carbon Prices'!$A$30:$A$32,0)))),IF($N$13="CPI",INDEX('Carbon Prices'!BA$15:BA$17,(MATCH($N$10,'Carbon Prices'!$A$15:$A$17,0))),INDEX('Carbon Prices'!BA$20:BA$22,(MATCH($N$10,'Carbon Prices'!$A$20:$A$22,0)))))</f>
        <v>0</v>
      </c>
      <c r="BC41" s="37">
        <f>SUMIF('Emissions Forecast'!$C$93:$C$97,"=Yes",'Emissions Forecast'!BD93:BD97)*IF($B$7="Real",IF($N$13="CPI",INDEX('Carbon Prices'!BB$25:BB$27,(MATCH($N$10,'Carbon Prices'!$A$25:$A$27,0))),INDEX('Carbon Prices'!BB$30:BB$32,(MATCH($N$10,'Carbon Prices'!$A$30:$A$32,0)))),IF($N$13="CPI",INDEX('Carbon Prices'!BB$15:BB$17,(MATCH($N$10,'Carbon Prices'!$A$15:$A$17,0))),INDEX('Carbon Prices'!BB$20:BB$22,(MATCH($N$10,'Carbon Prices'!$A$20:$A$22,0)))))</f>
        <v>0</v>
      </c>
      <c r="BD41" s="37">
        <f>SUMIF('Emissions Forecast'!$C$93:$C$97,"=Yes",'Emissions Forecast'!BE93:BE97)*IF($B$7="Real",IF($N$13="CPI",INDEX('Carbon Prices'!BC$25:BC$27,(MATCH($N$10,'Carbon Prices'!$A$25:$A$27,0))),INDEX('Carbon Prices'!BC$30:BC$32,(MATCH($N$10,'Carbon Prices'!$A$30:$A$32,0)))),IF($N$13="CPI",INDEX('Carbon Prices'!BC$15:BC$17,(MATCH($N$10,'Carbon Prices'!$A$15:$A$17,0))),INDEX('Carbon Prices'!BC$20:BC$22,(MATCH($N$10,'Carbon Prices'!$A$20:$A$22,0)))))</f>
        <v>0</v>
      </c>
      <c r="BE41" s="37">
        <f>SUMIF('Emissions Forecast'!$C$93:$C$97,"=Yes",'Emissions Forecast'!BF93:BF97)*IF($B$7="Real",IF($N$13="CPI",INDEX('Carbon Prices'!BD$25:BD$27,(MATCH($N$10,'Carbon Prices'!$A$25:$A$27,0))),INDEX('Carbon Prices'!BD$30:BD$32,(MATCH($N$10,'Carbon Prices'!$A$30:$A$32,0)))),IF($N$13="CPI",INDEX('Carbon Prices'!BD$15:BD$17,(MATCH($N$10,'Carbon Prices'!$A$15:$A$17,0))),INDEX('Carbon Prices'!BD$20:BD$22,(MATCH($N$10,'Carbon Prices'!$A$20:$A$22,0)))))</f>
        <v>0</v>
      </c>
      <c r="BF41" s="37">
        <f>SUMIF('Emissions Forecast'!$C$93:$C$97,"=Yes",'Emissions Forecast'!BG93:BG97)*IF($B$7="Real",IF($N$13="CPI",INDEX('Carbon Prices'!BE$25:BE$27,(MATCH($N$10,'Carbon Prices'!$A$25:$A$27,0))),INDEX('Carbon Prices'!BE$30:BE$32,(MATCH($N$10,'Carbon Prices'!$A$30:$A$32,0)))),IF($N$13="CPI",INDEX('Carbon Prices'!BE$15:BE$17,(MATCH($N$10,'Carbon Prices'!$A$15:$A$17,0))),INDEX('Carbon Prices'!BE$20:BE$22,(MATCH($N$10,'Carbon Prices'!$A$20:$A$22,0)))))</f>
        <v>0</v>
      </c>
      <c r="BG41" s="37">
        <f>SUMIF('Emissions Forecast'!$C$93:$C$97,"=Yes",'Emissions Forecast'!BH93:BH97)*IF($B$7="Real",IF($N$13="CPI",INDEX('Carbon Prices'!BF$25:BF$27,(MATCH($N$10,'Carbon Prices'!$A$25:$A$27,0))),INDEX('Carbon Prices'!BF$30:BF$32,(MATCH($N$10,'Carbon Prices'!$A$30:$A$32,0)))),IF($N$13="CPI",INDEX('Carbon Prices'!BF$15:BF$17,(MATCH($N$10,'Carbon Prices'!$A$15:$A$17,0))),INDEX('Carbon Prices'!BF$20:BF$22,(MATCH($N$10,'Carbon Prices'!$A$20:$A$22,0)))))</f>
        <v>0</v>
      </c>
      <c r="BH41" s="37">
        <f>SUMIF('Emissions Forecast'!$C$93:$C$97,"=Yes",'Emissions Forecast'!BI93:BI97)*IF($B$7="Real",IF($N$13="CPI",INDEX('Carbon Prices'!BG$25:BG$27,(MATCH($N$10,'Carbon Prices'!$A$25:$A$27,0))),INDEX('Carbon Prices'!BG$30:BG$32,(MATCH($N$10,'Carbon Prices'!$A$30:$A$32,0)))),IF($N$13="CPI",INDEX('Carbon Prices'!BG$15:BG$17,(MATCH($N$10,'Carbon Prices'!$A$15:$A$17,0))),INDEX('Carbon Prices'!BG$20:BG$22,(MATCH($N$10,'Carbon Prices'!$A$20:$A$22,0)))))</f>
        <v>0</v>
      </c>
      <c r="BI41" s="37">
        <f>SUMIF('Emissions Forecast'!$C$93:$C$97,"=Yes",'Emissions Forecast'!BJ93:BJ97)*IF($B$7="Real",IF($N$13="CPI",INDEX('Carbon Prices'!BH$25:BH$27,(MATCH($N$10,'Carbon Prices'!$A$25:$A$27,0))),INDEX('Carbon Prices'!BH$30:BH$32,(MATCH($N$10,'Carbon Prices'!$A$30:$A$32,0)))),IF($N$13="CPI",INDEX('Carbon Prices'!BH$15:BH$17,(MATCH($N$10,'Carbon Prices'!$A$15:$A$17,0))),INDEX('Carbon Prices'!BH$20:BH$22,(MATCH($N$10,'Carbon Prices'!$A$20:$A$22,0)))))</f>
        <v>0</v>
      </c>
      <c r="BJ41" s="37">
        <f>SUMIF('Emissions Forecast'!$C$93:$C$97,"=Yes",'Emissions Forecast'!BK93:BK97)*IF($B$7="Real",IF($N$13="CPI",INDEX('Carbon Prices'!BI$25:BI$27,(MATCH($N$10,'Carbon Prices'!$A$25:$A$27,0))),INDEX('Carbon Prices'!BI$30:BI$32,(MATCH($N$10,'Carbon Prices'!$A$30:$A$32,0)))),IF($N$13="CPI",INDEX('Carbon Prices'!BI$15:BI$17,(MATCH($N$10,'Carbon Prices'!$A$15:$A$17,0))),INDEX('Carbon Prices'!BI$20:BI$22,(MATCH($N$10,'Carbon Prices'!$A$20:$A$22,0)))))</f>
        <v>0</v>
      </c>
      <c r="BK41" s="37">
        <f>SUMIF('Emissions Forecast'!$C$93:$C$97,"=Yes",'Emissions Forecast'!BL93:BL97)*IF($B$7="Real",IF($N$13="CPI",INDEX('Carbon Prices'!BJ$25:BJ$27,(MATCH($N$10,'Carbon Prices'!$A$25:$A$27,0))),INDEX('Carbon Prices'!BJ$30:BJ$32,(MATCH($N$10,'Carbon Prices'!$A$30:$A$32,0)))),IF($N$13="CPI",INDEX('Carbon Prices'!BJ$15:BJ$17,(MATCH($N$10,'Carbon Prices'!$A$15:$A$17,0))),INDEX('Carbon Prices'!BJ$20:BJ$22,(MATCH($N$10,'Carbon Prices'!$A$20:$A$22,0)))))</f>
        <v>0</v>
      </c>
      <c r="BL41" s="37">
        <f>SUMIF('Emissions Forecast'!$C$93:$C$97,"=Yes",'Emissions Forecast'!BM93:BM97)*IF($B$7="Real",IF($N$13="CPI",INDEX('Carbon Prices'!BK$25:BK$27,(MATCH($N$10,'Carbon Prices'!$A$25:$A$27,0))),INDEX('Carbon Prices'!BK$30:BK$32,(MATCH($N$10,'Carbon Prices'!$A$30:$A$32,0)))),IF($N$13="CPI",INDEX('Carbon Prices'!BK$15:BK$17,(MATCH($N$10,'Carbon Prices'!$A$15:$A$17,0))),INDEX('Carbon Prices'!BK$20:BK$22,(MATCH($N$10,'Carbon Prices'!$A$20:$A$22,0)))))</f>
        <v>0</v>
      </c>
      <c r="BM41" s="37">
        <f>SUMIF('Emissions Forecast'!$C$93:$C$97,"=Yes",'Emissions Forecast'!BN93:BN97)*IF($B$7="Real",IF($N$13="CPI",INDEX('Carbon Prices'!BL$25:BL$27,(MATCH($N$10,'Carbon Prices'!$A$25:$A$27,0))),INDEX('Carbon Prices'!BL$30:BL$32,(MATCH($N$10,'Carbon Prices'!$A$30:$A$32,0)))),IF($N$13="CPI",INDEX('Carbon Prices'!BL$15:BL$17,(MATCH($N$10,'Carbon Prices'!$A$15:$A$17,0))),INDEX('Carbon Prices'!BL$20:BL$22,(MATCH($N$10,'Carbon Prices'!$A$20:$A$22,0)))))</f>
        <v>0</v>
      </c>
      <c r="BN41" s="37">
        <f>SUMIF('Emissions Forecast'!$C$93:$C$97,"=Yes",'Emissions Forecast'!BO93:BO97)*IF($B$7="Real",IF($N$13="CPI",INDEX('Carbon Prices'!BM$25:BM$27,(MATCH($N$10,'Carbon Prices'!$A$25:$A$27,0))),INDEX('Carbon Prices'!BM$30:BM$32,(MATCH($N$10,'Carbon Prices'!$A$30:$A$32,0)))),IF($N$13="CPI",INDEX('Carbon Prices'!BM$15:BM$17,(MATCH($N$10,'Carbon Prices'!$A$15:$A$17,0))),INDEX('Carbon Prices'!BM$20:BM$22,(MATCH($N$10,'Carbon Prices'!$A$20:$A$22,0)))))</f>
        <v>0</v>
      </c>
      <c r="BO41" s="37">
        <f>SUMIF('Emissions Forecast'!$C$93:$C$97,"=Yes",'Emissions Forecast'!BP93:BP97)*IF($B$7="Real",IF($N$13="CPI",INDEX('Carbon Prices'!BN$25:BN$27,(MATCH($N$10,'Carbon Prices'!$A$25:$A$27,0))),INDEX('Carbon Prices'!BN$30:BN$32,(MATCH($N$10,'Carbon Prices'!$A$30:$A$32,0)))),IF($N$13="CPI",INDEX('Carbon Prices'!BN$15:BN$17,(MATCH($N$10,'Carbon Prices'!$A$15:$A$17,0))),INDEX('Carbon Prices'!BN$20:BN$22,(MATCH($N$10,'Carbon Prices'!$A$20:$A$22,0)))))</f>
        <v>0</v>
      </c>
      <c r="BP41" s="37">
        <f>SUMIF('Emissions Forecast'!$C$93:$C$97,"=Yes",'Emissions Forecast'!BQ93:BQ97)*IF($B$7="Real",IF($N$13="CPI",INDEX('Carbon Prices'!BO$25:BO$27,(MATCH($N$10,'Carbon Prices'!$A$25:$A$27,0))),INDEX('Carbon Prices'!BO$30:BO$32,(MATCH($N$10,'Carbon Prices'!$A$30:$A$32,0)))),IF($N$13="CPI",INDEX('Carbon Prices'!BO$15:BO$17,(MATCH($N$10,'Carbon Prices'!$A$15:$A$17,0))),INDEX('Carbon Prices'!BO$20:BO$22,(MATCH($N$10,'Carbon Prices'!$A$20:$A$22,0)))))</f>
        <v>0</v>
      </c>
      <c r="BQ41" s="37">
        <f>SUMIF('Emissions Forecast'!$C$93:$C$97,"=Yes",'Emissions Forecast'!BR93:BR97)*IF($B$7="Real",IF($N$13="CPI",INDEX('Carbon Prices'!BP$25:BP$27,(MATCH($N$10,'Carbon Prices'!$A$25:$A$27,0))),INDEX('Carbon Prices'!BP$30:BP$32,(MATCH($N$10,'Carbon Prices'!$A$30:$A$32,0)))),IF($N$13="CPI",INDEX('Carbon Prices'!BP$15:BP$17,(MATCH($N$10,'Carbon Prices'!$A$15:$A$17,0))),INDEX('Carbon Prices'!BP$20:BP$22,(MATCH($N$10,'Carbon Prices'!$A$20:$A$22,0)))))</f>
        <v>0</v>
      </c>
      <c r="BR41" s="37">
        <f>SUMIF('Emissions Forecast'!$C$93:$C$97,"=Yes",'Emissions Forecast'!BS93:BS97)*IF($B$7="Real",IF($N$13="CPI",INDEX('Carbon Prices'!BQ$25:BQ$27,(MATCH($N$10,'Carbon Prices'!$A$25:$A$27,0))),INDEX('Carbon Prices'!BQ$30:BQ$32,(MATCH($N$10,'Carbon Prices'!$A$30:$A$32,0)))),IF($N$13="CPI",INDEX('Carbon Prices'!BQ$15:BQ$17,(MATCH($N$10,'Carbon Prices'!$A$15:$A$17,0))),INDEX('Carbon Prices'!BQ$20:BQ$22,(MATCH($N$10,'Carbon Prices'!$A$20:$A$22,0)))))</f>
        <v>0</v>
      </c>
      <c r="BS41" s="37">
        <f>SUMIF('Emissions Forecast'!$C$93:$C$97,"=Yes",'Emissions Forecast'!BT93:BT97)*IF($B$7="Real",IF($N$13="CPI",INDEX('Carbon Prices'!BR$25:BR$27,(MATCH($N$10,'Carbon Prices'!$A$25:$A$27,0))),INDEX('Carbon Prices'!BR$30:BR$32,(MATCH($N$10,'Carbon Prices'!$A$30:$A$32,0)))),IF($N$13="CPI",INDEX('Carbon Prices'!BR$15:BR$17,(MATCH($N$10,'Carbon Prices'!$A$15:$A$17,0))),INDEX('Carbon Prices'!BR$20:BR$22,(MATCH($N$10,'Carbon Prices'!$A$20:$A$22,0)))))</f>
        <v>0</v>
      </c>
      <c r="BT41" s="37">
        <f>SUMIF('Emissions Forecast'!$C$93:$C$97,"=Yes",'Emissions Forecast'!BU93:BU97)*IF($B$7="Real",IF($N$13="CPI",INDEX('Carbon Prices'!BS$25:BS$27,(MATCH($N$10,'Carbon Prices'!$A$25:$A$27,0))),INDEX('Carbon Prices'!BS$30:BS$32,(MATCH($N$10,'Carbon Prices'!$A$30:$A$32,0)))),IF($N$13="CPI",INDEX('Carbon Prices'!BS$15:BS$17,(MATCH($N$10,'Carbon Prices'!$A$15:$A$17,0))),INDEX('Carbon Prices'!BS$20:BS$22,(MATCH($N$10,'Carbon Prices'!$A$20:$A$22,0)))))</f>
        <v>0</v>
      </c>
      <c r="BU41" s="37">
        <f>SUMIF('Emissions Forecast'!$C$93:$C$97,"=Yes",'Emissions Forecast'!BV93:BV97)*IF($B$7="Real",IF($N$13="CPI",INDEX('Carbon Prices'!BT$25:BT$27,(MATCH($N$10,'Carbon Prices'!$A$25:$A$27,0))),INDEX('Carbon Prices'!BT$30:BT$32,(MATCH($N$10,'Carbon Prices'!$A$30:$A$32,0)))),IF($N$13="CPI",INDEX('Carbon Prices'!BT$15:BT$17,(MATCH($N$10,'Carbon Prices'!$A$15:$A$17,0))),INDEX('Carbon Prices'!BT$20:BT$22,(MATCH($N$10,'Carbon Prices'!$A$20:$A$22,0)))))</f>
        <v>0</v>
      </c>
      <c r="BV41" s="37">
        <f>SUMIF('Emissions Forecast'!$C$93:$C$97,"=Yes",'Emissions Forecast'!BW93:BW97)*IF($B$7="Real",IF($N$13="CPI",INDEX('Carbon Prices'!BU$25:BU$27,(MATCH($N$10,'Carbon Prices'!$A$25:$A$27,0))),INDEX('Carbon Prices'!BU$30:BU$32,(MATCH($N$10,'Carbon Prices'!$A$30:$A$32,0)))),IF($N$13="CPI",INDEX('Carbon Prices'!BU$15:BU$17,(MATCH($N$10,'Carbon Prices'!$A$15:$A$17,0))),INDEX('Carbon Prices'!BU$20:BU$22,(MATCH($N$10,'Carbon Prices'!$A$20:$A$22,0)))))</f>
        <v>0</v>
      </c>
      <c r="BW41" s="37">
        <f>SUMIF('Emissions Forecast'!$C$93:$C$97,"=Yes",'Emissions Forecast'!BX93:BX97)*IF($B$7="Real",IF($N$13="CPI",INDEX('Carbon Prices'!BV$25:BV$27,(MATCH($N$10,'Carbon Prices'!$A$25:$A$27,0))),INDEX('Carbon Prices'!BV$30:BV$32,(MATCH($N$10,'Carbon Prices'!$A$30:$A$32,0)))),IF($N$13="CPI",INDEX('Carbon Prices'!BV$15:BV$17,(MATCH($N$10,'Carbon Prices'!$A$15:$A$17,0))),INDEX('Carbon Prices'!BV$20:BV$22,(MATCH($N$10,'Carbon Prices'!$A$20:$A$22,0)))))</f>
        <v>0</v>
      </c>
      <c r="BX41" s="37">
        <f>SUMIF('Emissions Forecast'!$C$93:$C$97,"=Yes",'Emissions Forecast'!BY93:BY97)*IF($B$7="Real",IF($N$13="CPI",INDEX('Carbon Prices'!BW$25:BW$27,(MATCH($N$10,'Carbon Prices'!$A$25:$A$27,0))),INDEX('Carbon Prices'!BW$30:BW$32,(MATCH($N$10,'Carbon Prices'!$A$30:$A$32,0)))),IF($N$13="CPI",INDEX('Carbon Prices'!BW$15:BW$17,(MATCH($N$10,'Carbon Prices'!$A$15:$A$17,0))),INDEX('Carbon Prices'!BW$20:BW$22,(MATCH($N$10,'Carbon Prices'!$A$20:$A$22,0)))))</f>
        <v>0</v>
      </c>
      <c r="BY41" s="37">
        <f>SUMIF('Emissions Forecast'!$C$93:$C$97,"=Yes",'Emissions Forecast'!BZ93:BZ97)*IF($B$7="Real",IF($N$13="CPI",INDEX('Carbon Prices'!BX$25:BX$27,(MATCH($N$10,'Carbon Prices'!$A$25:$A$27,0))),INDEX('Carbon Prices'!BX$30:BX$32,(MATCH($N$10,'Carbon Prices'!$A$30:$A$32,0)))),IF($N$13="CPI",INDEX('Carbon Prices'!BX$15:BX$17,(MATCH($N$10,'Carbon Prices'!$A$15:$A$17,0))),INDEX('Carbon Prices'!BX$20:BX$22,(MATCH($N$10,'Carbon Prices'!$A$20:$A$22,0)))))</f>
        <v>0</v>
      </c>
      <c r="BZ41" s="37">
        <f>SUMIF('Emissions Forecast'!$C$93:$C$97,"=Yes",'Emissions Forecast'!CA93:CA97)*IF($B$7="Real",IF($N$13="CPI",INDEX('Carbon Prices'!BY$25:BY$27,(MATCH($N$10,'Carbon Prices'!$A$25:$A$27,0))),INDEX('Carbon Prices'!BY$30:BY$32,(MATCH($N$10,'Carbon Prices'!$A$30:$A$32,0)))),IF($N$13="CPI",INDEX('Carbon Prices'!BY$15:BY$17,(MATCH($N$10,'Carbon Prices'!$A$15:$A$17,0))),INDEX('Carbon Prices'!BY$20:BY$22,(MATCH($N$10,'Carbon Prices'!$A$20:$A$22,0)))))</f>
        <v>0</v>
      </c>
      <c r="CA41" s="37">
        <f>SUMIF('Emissions Forecast'!$C$93:$C$97,"=Yes",'Emissions Forecast'!CB93:CB97)*IF($B$7="Real",IF($N$13="CPI",INDEX('Carbon Prices'!BZ$25:BZ$27,(MATCH($N$10,'Carbon Prices'!$A$25:$A$27,0))),INDEX('Carbon Prices'!BZ$30:BZ$32,(MATCH($N$10,'Carbon Prices'!$A$30:$A$32,0)))),IF($N$13="CPI",INDEX('Carbon Prices'!BZ$15:BZ$17,(MATCH($N$10,'Carbon Prices'!$A$15:$A$17,0))),INDEX('Carbon Prices'!BZ$20:BZ$22,(MATCH($N$10,'Carbon Prices'!$A$20:$A$22,0)))))</f>
        <v>0</v>
      </c>
      <c r="CB41" s="37">
        <f>SUMIF('Emissions Forecast'!$C$93:$C$97,"=Yes",'Emissions Forecast'!CC93:CC97)*IF($B$7="Real",IF($N$13="CPI",INDEX('Carbon Prices'!CA$25:CA$27,(MATCH($N$10,'Carbon Prices'!$A$25:$A$27,0))),INDEX('Carbon Prices'!CA$30:CA$32,(MATCH($N$10,'Carbon Prices'!$A$30:$A$32,0)))),IF($N$13="CPI",INDEX('Carbon Prices'!CA$15:CA$17,(MATCH($N$10,'Carbon Prices'!$A$15:$A$17,0))),INDEX('Carbon Prices'!CA$20:CA$22,(MATCH($N$10,'Carbon Prices'!$A$20:$A$22,0)))))</f>
        <v>0</v>
      </c>
      <c r="CC41" s="37">
        <f>SUMIF('Emissions Forecast'!$C$93:$C$97,"=Yes",'Emissions Forecast'!CD93:CD97)*IF($B$7="Real",IF($N$13="CPI",INDEX('Carbon Prices'!CB$25:CB$27,(MATCH($N$10,'Carbon Prices'!$A$25:$A$27,0))),INDEX('Carbon Prices'!CB$30:CB$32,(MATCH($N$10,'Carbon Prices'!$A$30:$A$32,0)))),IF($N$13="CPI",INDEX('Carbon Prices'!CB$15:CB$17,(MATCH($N$10,'Carbon Prices'!$A$15:$A$17,0))),INDEX('Carbon Prices'!CB$20:CB$22,(MATCH($N$10,'Carbon Prices'!$A$20:$A$22,0)))))</f>
        <v>0</v>
      </c>
      <c r="CD41" s="37">
        <f>SUMIF('Emissions Forecast'!$C$93:$C$97,"=Yes",'Emissions Forecast'!CE93:CE97)*IF($B$7="Real",IF($N$13="CPI",INDEX('Carbon Prices'!CC$25:CC$27,(MATCH($N$10,'Carbon Prices'!$A$25:$A$27,0))),INDEX('Carbon Prices'!CC$30:CC$32,(MATCH($N$10,'Carbon Prices'!$A$30:$A$32,0)))),IF($N$13="CPI",INDEX('Carbon Prices'!CC$15:CC$17,(MATCH($N$10,'Carbon Prices'!$A$15:$A$17,0))),INDEX('Carbon Prices'!CC$20:CC$22,(MATCH($N$10,'Carbon Prices'!$A$20:$A$22,0)))))</f>
        <v>0</v>
      </c>
      <c r="CE41" s="37">
        <f>SUMIF('Emissions Forecast'!$C$93:$C$97,"=Yes",'Emissions Forecast'!CF93:CF97)*IF($B$7="Real",IF($N$13="CPI",INDEX('Carbon Prices'!CD$25:CD$27,(MATCH($N$10,'Carbon Prices'!$A$25:$A$27,0))),INDEX('Carbon Prices'!CD$30:CD$32,(MATCH($N$10,'Carbon Prices'!$A$30:$A$32,0)))),IF($N$13="CPI",INDEX('Carbon Prices'!CD$15:CD$17,(MATCH($N$10,'Carbon Prices'!$A$15:$A$17,0))),INDEX('Carbon Prices'!CD$20:CD$22,(MATCH($N$10,'Carbon Prices'!$A$20:$A$22,0)))))</f>
        <v>0</v>
      </c>
    </row>
    <row r="42" spans="1:83" s="44" customFormat="1" ht="15.75" customHeight="1" x14ac:dyDescent="0.35">
      <c r="A42" s="44" t="s">
        <v>24</v>
      </c>
      <c r="B42" s="37">
        <f>IF($B$7="Real",SUMPRODUCT('Discount Rates'!B$31:CD$31,C42:CE42),IF($N$13="CPI",SUMPRODUCT('Discount Rates'!B$32:CD$32,C42:CE42),SUMPRODUCT('Discount Rates'!B$33:CD$33,C42:CE42)))</f>
        <v>9626642.3227557112</v>
      </c>
      <c r="C42" s="37">
        <f>SUMIF('Emissions Forecast'!$C$98:$C$101,"=Yes",'Emissions Forecast'!D98:D101)*IF($B$7="Real",IF($N$13="CPI",INDEX('Carbon Prices'!B$25:B$27,(MATCH($N$10,'Carbon Prices'!$A$25:$A$27,0))),INDEX('Carbon Prices'!B$30:B$32,(MATCH($N$10,'Carbon Prices'!$A$30:$A$32,0)))),IF($N$13="CPI",INDEX('Carbon Prices'!B$15:B$17,(MATCH($N$10,'Carbon Prices'!$A$15:$A$17,0))),INDEX('Carbon Prices'!B$20:B$22,(MATCH($N$10,'Carbon Prices'!$A$20:$A$22,0)))))</f>
        <v>0</v>
      </c>
      <c r="D42" s="37">
        <f>SUMIF('Emissions Forecast'!$C$98:$C$101,"=Yes",'Emissions Forecast'!E98:E101)*IF($B$7="Real",IF($N$13="CPI",INDEX('Carbon Prices'!C$25:C$27,(MATCH($N$10,'Carbon Prices'!$A$25:$A$27,0))),INDEX('Carbon Prices'!C$30:C$32,(MATCH($N$10,'Carbon Prices'!$A$30:$A$32,0)))),IF($N$13="CPI",INDEX('Carbon Prices'!C$15:C$17,(MATCH($N$10,'Carbon Prices'!$A$15:$A$17,0))),INDEX('Carbon Prices'!C$20:C$22,(MATCH($N$10,'Carbon Prices'!$A$20:$A$22,0)))))</f>
        <v>0</v>
      </c>
      <c r="E42" s="37">
        <f>SUMIF('Emissions Forecast'!$C$98:$C$101,"=Yes",'Emissions Forecast'!F98:F101)*IF($B$7="Real",IF($N$13="CPI",INDEX('Carbon Prices'!D$25:D$27,(MATCH($N$10,'Carbon Prices'!$A$25:$A$27,0))),INDEX('Carbon Prices'!D$30:D$32,(MATCH($N$10,'Carbon Prices'!$A$30:$A$32,0)))),IF($N$13="CPI",INDEX('Carbon Prices'!D$15:D$17,(MATCH($N$10,'Carbon Prices'!$A$15:$A$17,0))),INDEX('Carbon Prices'!D$20:D$22,(MATCH($N$10,'Carbon Prices'!$A$20:$A$22,0)))))</f>
        <v>0</v>
      </c>
      <c r="F42" s="37">
        <f>SUMIF('Emissions Forecast'!$C$98:$C$101,"=Yes",'Emissions Forecast'!G98:G101)*IF($B$7="Real",IF($N$13="CPI",INDEX('Carbon Prices'!E$25:E$27,(MATCH($N$10,'Carbon Prices'!$A$25:$A$27,0))),INDEX('Carbon Prices'!E$30:E$32,(MATCH($N$10,'Carbon Prices'!$A$30:$A$32,0)))),IF($N$13="CPI",INDEX('Carbon Prices'!E$15:E$17,(MATCH($N$10,'Carbon Prices'!$A$15:$A$17,0))),INDEX('Carbon Prices'!E$20:E$22,(MATCH($N$10,'Carbon Prices'!$A$20:$A$22,0)))))</f>
        <v>0</v>
      </c>
      <c r="G42" s="37">
        <f>SUMIF('Emissions Forecast'!$C$98:$C$101,"=Yes",'Emissions Forecast'!H98:H101)*IF($B$7="Real",IF($N$13="CPI",INDEX('Carbon Prices'!F$25:F$27,(MATCH($N$10,'Carbon Prices'!$A$25:$A$27,0))),INDEX('Carbon Prices'!F$30:F$32,(MATCH($N$10,'Carbon Prices'!$A$30:$A$32,0)))),IF($N$13="CPI",INDEX('Carbon Prices'!F$15:F$17,(MATCH($N$10,'Carbon Prices'!$A$15:$A$17,0))),INDEX('Carbon Prices'!F$20:F$22,(MATCH($N$10,'Carbon Prices'!$A$20:$A$22,0)))))</f>
        <v>0</v>
      </c>
      <c r="H42" s="37">
        <f>SUMIF('Emissions Forecast'!$C$98:$C$101,"=Yes",'Emissions Forecast'!I98:I101)*IF($B$7="Real",IF($N$13="CPI",INDEX('Carbon Prices'!G$25:G$27,(MATCH($N$10,'Carbon Prices'!$A$25:$A$27,0))),INDEX('Carbon Prices'!G$30:G$32,(MATCH($N$10,'Carbon Prices'!$A$30:$A$32,0)))),IF($N$13="CPI",INDEX('Carbon Prices'!G$15:G$17,(MATCH($N$10,'Carbon Prices'!$A$15:$A$17,0))),INDEX('Carbon Prices'!G$20:G$22,(MATCH($N$10,'Carbon Prices'!$A$20:$A$22,0)))))</f>
        <v>0</v>
      </c>
      <c r="I42" s="37">
        <f>SUMIF('Emissions Forecast'!$C$98:$C$101,"=Yes",'Emissions Forecast'!J98:J101)*IF($B$7="Real",IF($N$13="CPI",INDEX('Carbon Prices'!H$25:H$27,(MATCH($N$10,'Carbon Prices'!$A$25:$A$27,0))),INDEX('Carbon Prices'!H$30:H$32,(MATCH($N$10,'Carbon Prices'!$A$30:$A$32,0)))),IF($N$13="CPI",INDEX('Carbon Prices'!H$15:H$17,(MATCH($N$10,'Carbon Prices'!$A$15:$A$17,0))),INDEX('Carbon Prices'!H$20:H$22,(MATCH($N$10,'Carbon Prices'!$A$20:$A$22,0)))))</f>
        <v>0</v>
      </c>
      <c r="J42" s="37">
        <f>SUMIF('Emissions Forecast'!$C$98:$C$101,"=Yes",'Emissions Forecast'!K98:K101)*IF($B$7="Real",IF($N$13="CPI",INDEX('Carbon Prices'!I$25:I$27,(MATCH($N$10,'Carbon Prices'!$A$25:$A$27,0))),INDEX('Carbon Prices'!I$30:I$32,(MATCH($N$10,'Carbon Prices'!$A$30:$A$32,0)))),IF($N$13="CPI",INDEX('Carbon Prices'!I$15:I$17,(MATCH($N$10,'Carbon Prices'!$A$15:$A$17,0))),INDEX('Carbon Prices'!I$20:I$22,(MATCH($N$10,'Carbon Prices'!$A$20:$A$22,0)))))</f>
        <v>0</v>
      </c>
      <c r="K42" s="37">
        <f>SUMIF('Emissions Forecast'!$C$98:$C$101,"=Yes",'Emissions Forecast'!L98:L101)*IF($B$7="Real",IF($N$13="CPI",INDEX('Carbon Prices'!J$25:J$27,(MATCH($N$10,'Carbon Prices'!$A$25:$A$27,0))),INDEX('Carbon Prices'!J$30:J$32,(MATCH($N$10,'Carbon Prices'!$A$30:$A$32,0)))),IF($N$13="CPI",INDEX('Carbon Prices'!J$15:J$17,(MATCH($N$10,'Carbon Prices'!$A$15:$A$17,0))),INDEX('Carbon Prices'!J$20:J$22,(MATCH($N$10,'Carbon Prices'!$A$20:$A$22,0)))))</f>
        <v>0</v>
      </c>
      <c r="L42" s="37">
        <f>SUMIF('Emissions Forecast'!$C$98:$C$101,"=Yes",'Emissions Forecast'!M98:M101)*IF($B$7="Real",IF($N$13="CPI",INDEX('Carbon Prices'!K$25:K$27,(MATCH($N$10,'Carbon Prices'!$A$25:$A$27,0))),INDEX('Carbon Prices'!K$30:K$32,(MATCH($N$10,'Carbon Prices'!$A$30:$A$32,0)))),IF($N$13="CPI",INDEX('Carbon Prices'!K$15:K$17,(MATCH($N$10,'Carbon Prices'!$A$15:$A$17,0))),INDEX('Carbon Prices'!K$20:K$22,(MATCH($N$10,'Carbon Prices'!$A$20:$A$22,0)))))</f>
        <v>0</v>
      </c>
      <c r="M42" s="37">
        <f>SUMIF('Emissions Forecast'!$C$98:$C$101,"=Yes",'Emissions Forecast'!N98:N101)*IF($B$7="Real",IF($N$13="CPI",INDEX('Carbon Prices'!L$25:L$27,(MATCH($N$10,'Carbon Prices'!$A$25:$A$27,0))),INDEX('Carbon Prices'!L$30:L$32,(MATCH($N$10,'Carbon Prices'!$A$30:$A$32,0)))),IF($N$13="CPI",INDEX('Carbon Prices'!L$15:L$17,(MATCH($N$10,'Carbon Prices'!$A$15:$A$17,0))),INDEX('Carbon Prices'!L$20:L$22,(MATCH($N$10,'Carbon Prices'!$A$20:$A$22,0)))))</f>
        <v>0</v>
      </c>
      <c r="N42" s="37">
        <f>SUMIF('Emissions Forecast'!$C$98:$C$101,"=Yes",'Emissions Forecast'!O98:O101)*IF($B$7="Real",IF($N$13="CPI",INDEX('Carbon Prices'!M$25:M$27,(MATCH($N$10,'Carbon Prices'!$A$25:$A$27,0))),INDEX('Carbon Prices'!M$30:M$32,(MATCH($N$10,'Carbon Prices'!$A$30:$A$32,0)))),IF($N$13="CPI",INDEX('Carbon Prices'!M$15:M$17,(MATCH($N$10,'Carbon Prices'!$A$15:$A$17,0))),INDEX('Carbon Prices'!M$20:M$22,(MATCH($N$10,'Carbon Prices'!$A$20:$A$22,0)))))</f>
        <v>0</v>
      </c>
      <c r="O42" s="37">
        <f>SUMIF('Emissions Forecast'!$C$98:$C$101,"=Yes",'Emissions Forecast'!P98:P101)*IF($B$7="Real",IF($N$13="CPI",INDEX('Carbon Prices'!N$25:N$27,(MATCH($N$10,'Carbon Prices'!$A$25:$A$27,0))),INDEX('Carbon Prices'!N$30:N$32,(MATCH($N$10,'Carbon Prices'!$A$30:$A$32,0)))),IF($N$13="CPI",INDEX('Carbon Prices'!N$15:N$17,(MATCH($N$10,'Carbon Prices'!$A$15:$A$17,0))),INDEX('Carbon Prices'!N$20:N$22,(MATCH($N$10,'Carbon Prices'!$A$20:$A$22,0)))))</f>
        <v>0</v>
      </c>
      <c r="P42" s="37">
        <f>SUMIF('Emissions Forecast'!$C$98:$C$101,"=Yes",'Emissions Forecast'!Q98:Q101)*IF($B$7="Real",IF($N$13="CPI",INDEX('Carbon Prices'!O$25:O$27,(MATCH($N$10,'Carbon Prices'!$A$25:$A$27,0))),INDEX('Carbon Prices'!O$30:O$32,(MATCH($N$10,'Carbon Prices'!$A$30:$A$32,0)))),IF($N$13="CPI",INDEX('Carbon Prices'!O$15:O$17,(MATCH($N$10,'Carbon Prices'!$A$15:$A$17,0))),INDEX('Carbon Prices'!O$20:O$22,(MATCH($N$10,'Carbon Prices'!$A$20:$A$22,0)))))</f>
        <v>0</v>
      </c>
      <c r="Q42" s="37">
        <f>SUMIF('Emissions Forecast'!$C$98:$C$101,"=Yes",'Emissions Forecast'!R98:R101)*IF($B$7="Real",IF($N$13="CPI",INDEX('Carbon Prices'!P$25:P$27,(MATCH($N$10,'Carbon Prices'!$A$25:$A$27,0))),INDEX('Carbon Prices'!P$30:P$32,(MATCH($N$10,'Carbon Prices'!$A$30:$A$32,0)))),IF($N$13="CPI",INDEX('Carbon Prices'!P$15:P$17,(MATCH($N$10,'Carbon Prices'!$A$15:$A$17,0))),INDEX('Carbon Prices'!P$20:P$22,(MATCH($N$10,'Carbon Prices'!$A$20:$A$22,0)))))</f>
        <v>0</v>
      </c>
      <c r="R42" s="37">
        <f>SUMIF('Emissions Forecast'!$C$98:$C$101,"=Yes",'Emissions Forecast'!S98:S101)*IF($B$7="Real",IF($N$13="CPI",INDEX('Carbon Prices'!Q$25:Q$27,(MATCH($N$10,'Carbon Prices'!$A$25:$A$27,0))),INDEX('Carbon Prices'!Q$30:Q$32,(MATCH($N$10,'Carbon Prices'!$A$30:$A$32,0)))),IF($N$13="CPI",INDEX('Carbon Prices'!Q$15:Q$17,(MATCH($N$10,'Carbon Prices'!$A$15:$A$17,0))),INDEX('Carbon Prices'!Q$20:Q$22,(MATCH($N$10,'Carbon Prices'!$A$20:$A$22,0)))))</f>
        <v>0</v>
      </c>
      <c r="S42" s="37">
        <f>SUMIF('Emissions Forecast'!$C$98:$C$101,"=Yes",'Emissions Forecast'!T98:T101)*IF($B$7="Real",IF($N$13="CPI",INDEX('Carbon Prices'!R$25:R$27,(MATCH($N$10,'Carbon Prices'!$A$25:$A$27,0))),INDEX('Carbon Prices'!R$30:R$32,(MATCH($N$10,'Carbon Prices'!$A$30:$A$32,0)))),IF($N$13="CPI",INDEX('Carbon Prices'!R$15:R$17,(MATCH($N$10,'Carbon Prices'!$A$15:$A$17,0))),INDEX('Carbon Prices'!R$20:R$22,(MATCH($N$10,'Carbon Prices'!$A$20:$A$22,0)))))</f>
        <v>0</v>
      </c>
      <c r="T42" s="37">
        <f>SUMIF('Emissions Forecast'!$C$98:$C$101,"=Yes",'Emissions Forecast'!U98:U101)*IF($B$7="Real",IF($N$13="CPI",INDEX('Carbon Prices'!S$25:S$27,(MATCH($N$10,'Carbon Prices'!$A$25:$A$27,0))),INDEX('Carbon Prices'!S$30:S$32,(MATCH($N$10,'Carbon Prices'!$A$30:$A$32,0)))),IF($N$13="CPI",INDEX('Carbon Prices'!S$15:S$17,(MATCH($N$10,'Carbon Prices'!$A$15:$A$17,0))),INDEX('Carbon Prices'!S$20:S$22,(MATCH($N$10,'Carbon Prices'!$A$20:$A$22,0)))))</f>
        <v>0</v>
      </c>
      <c r="U42" s="37">
        <f>SUMIF('Emissions Forecast'!$C$98:$C$101,"=Yes",'Emissions Forecast'!V98:V101)*IF($B$7="Real",IF($N$13="CPI",INDEX('Carbon Prices'!T$25:T$27,(MATCH($N$10,'Carbon Prices'!$A$25:$A$27,0))),INDEX('Carbon Prices'!T$30:T$32,(MATCH($N$10,'Carbon Prices'!$A$30:$A$32,0)))),IF($N$13="CPI",INDEX('Carbon Prices'!T$15:T$17,(MATCH($N$10,'Carbon Prices'!$A$15:$A$17,0))),INDEX('Carbon Prices'!T$20:T$22,(MATCH($N$10,'Carbon Prices'!$A$20:$A$22,0)))))</f>
        <v>0</v>
      </c>
      <c r="V42" s="37">
        <f>SUMIF('Emissions Forecast'!$C$98:$C$101,"=Yes",'Emissions Forecast'!W98:W101)*IF($B$7="Real",IF($N$13="CPI",INDEX('Carbon Prices'!U$25:U$27,(MATCH($N$10,'Carbon Prices'!$A$25:$A$27,0))),INDEX('Carbon Prices'!U$30:U$32,(MATCH($N$10,'Carbon Prices'!$A$30:$A$32,0)))),IF($N$13="CPI",INDEX('Carbon Prices'!U$15:U$17,(MATCH($N$10,'Carbon Prices'!$A$15:$A$17,0))),INDEX('Carbon Prices'!U$20:U$22,(MATCH($N$10,'Carbon Prices'!$A$20:$A$22,0)))))</f>
        <v>0</v>
      </c>
      <c r="W42" s="37">
        <f>SUMIF('Emissions Forecast'!$C$98:$C$101,"=Yes",'Emissions Forecast'!X98:X101)*IF($B$7="Real",IF($N$13="CPI",INDEX('Carbon Prices'!V$25:V$27,(MATCH($N$10,'Carbon Prices'!$A$25:$A$27,0))),INDEX('Carbon Prices'!V$30:V$32,(MATCH($N$10,'Carbon Prices'!$A$30:$A$32,0)))),IF($N$13="CPI",INDEX('Carbon Prices'!V$15:V$17,(MATCH($N$10,'Carbon Prices'!$A$15:$A$17,0))),INDEX('Carbon Prices'!V$20:V$22,(MATCH($N$10,'Carbon Prices'!$A$20:$A$22,0)))))</f>
        <v>754264.96800553962</v>
      </c>
      <c r="X42" s="37">
        <f>SUMIF('Emissions Forecast'!$C$98:$C$101,"=Yes",'Emissions Forecast'!Y98:Y101)*IF($B$7="Real",IF($N$13="CPI",INDEX('Carbon Prices'!W$25:W$27,(MATCH($N$10,'Carbon Prices'!$A$25:$A$27,0))),INDEX('Carbon Prices'!W$30:W$32,(MATCH($N$10,'Carbon Prices'!$A$30:$A$32,0)))),IF($N$13="CPI",INDEX('Carbon Prices'!W$15:W$17,(MATCH($N$10,'Carbon Prices'!$A$15:$A$17,0))),INDEX('Carbon Prices'!W$20:W$22,(MATCH($N$10,'Carbon Prices'!$A$20:$A$22,0)))))</f>
        <v>1501634.2139410179</v>
      </c>
      <c r="Y42" s="37">
        <f>SUMIF('Emissions Forecast'!$C$98:$C$101,"=Yes",'Emissions Forecast'!Z98:Z101)*IF($B$7="Real",IF($N$13="CPI",INDEX('Carbon Prices'!X$25:X$27,(MATCH($N$10,'Carbon Prices'!$A$25:$A$27,0))),INDEX('Carbon Prices'!X$30:X$32,(MATCH($N$10,'Carbon Prices'!$A$30:$A$32,0)))),IF($N$13="CPI",INDEX('Carbon Prices'!X$15:X$17,(MATCH($N$10,'Carbon Prices'!$A$15:$A$17,0))),INDEX('Carbon Prices'!X$20:X$22,(MATCH($N$10,'Carbon Prices'!$A$20:$A$22,0)))))</f>
        <v>1494428.9315922696</v>
      </c>
      <c r="Z42" s="37">
        <f>SUMIF('Emissions Forecast'!$C$98:$C$101,"=Yes",'Emissions Forecast'!AA98:AA101)*IF($B$7="Real",IF($N$13="CPI",INDEX('Carbon Prices'!Y$25:Y$27,(MATCH($N$10,'Carbon Prices'!$A$25:$A$27,0))),INDEX('Carbon Prices'!Y$30:Y$32,(MATCH($N$10,'Carbon Prices'!$A$30:$A$32,0)))),IF($N$13="CPI",INDEX('Carbon Prices'!Y$15:Y$17,(MATCH($N$10,'Carbon Prices'!$A$15:$A$17,0))),INDEX('Carbon Prices'!Y$20:Y$22,(MATCH($N$10,'Carbon Prices'!$A$20:$A$22,0)))))</f>
        <v>1486928.8797647171</v>
      </c>
      <c r="AA42" s="37">
        <f>SUMIF('Emissions Forecast'!$C$98:$C$101,"=Yes",'Emissions Forecast'!AB98:AB101)*IF($B$7="Real",IF($N$13="CPI",INDEX('Carbon Prices'!Z$25:Z$27,(MATCH($N$10,'Carbon Prices'!$A$25:$A$27,0))),INDEX('Carbon Prices'!Z$30:Z$32,(MATCH($N$10,'Carbon Prices'!$A$30:$A$32,0)))),IF($N$13="CPI",INDEX('Carbon Prices'!Z$15:Z$17,(MATCH($N$10,'Carbon Prices'!$A$15:$A$17,0))),INDEX('Carbon Prices'!Z$20:Z$22,(MATCH($N$10,'Carbon Prices'!$A$20:$A$22,0)))))</f>
        <v>1479148.3882427467</v>
      </c>
      <c r="AB42" s="37">
        <f>SUMIF('Emissions Forecast'!$C$98:$C$101,"=Yes",'Emissions Forecast'!AC98:AC101)*IF($B$7="Real",IF($N$13="CPI",INDEX('Carbon Prices'!AA$25:AA$27,(MATCH($N$10,'Carbon Prices'!$A$25:$A$27,0))),INDEX('Carbon Prices'!AA$30:AA$32,(MATCH($N$10,'Carbon Prices'!$A$30:$A$32,0)))),IF($N$13="CPI",INDEX('Carbon Prices'!AA$15:AA$17,(MATCH($N$10,'Carbon Prices'!$A$15:$A$17,0))),INDEX('Carbon Prices'!AA$20:AA$22,(MATCH($N$10,'Carbon Prices'!$A$20:$A$22,0)))))</f>
        <v>1471101.3381877027</v>
      </c>
      <c r="AC42" s="37">
        <f>SUMIF('Emissions Forecast'!$C$98:$C$101,"=Yes",'Emissions Forecast'!AD98:AD101)*IF($B$7="Real",IF($N$13="CPI",INDEX('Carbon Prices'!AB$25:AB$27,(MATCH($N$10,'Carbon Prices'!$A$25:$A$27,0))),INDEX('Carbon Prices'!AB$30:AB$32,(MATCH($N$10,'Carbon Prices'!$A$30:$A$32,0)))),IF($N$13="CPI",INDEX('Carbon Prices'!AB$15:AB$17,(MATCH($N$10,'Carbon Prices'!$A$15:$A$17,0))),INDEX('Carbon Prices'!AB$20:AB$22,(MATCH($N$10,'Carbon Prices'!$A$20:$A$22,0)))))</f>
        <v>1462801.1742216139</v>
      </c>
      <c r="AD42" s="37">
        <f>SUMIF('Emissions Forecast'!$C$98:$C$101,"=Yes",'Emissions Forecast'!AE98:AE101)*IF($B$7="Real",IF($N$13="CPI",INDEX('Carbon Prices'!AC$25:AC$27,(MATCH($N$10,'Carbon Prices'!$A$25:$A$27,0))),INDEX('Carbon Prices'!AC$30:AC$32,(MATCH($N$10,'Carbon Prices'!$A$30:$A$32,0)))),IF($N$13="CPI",INDEX('Carbon Prices'!AC$15:AC$17,(MATCH($N$10,'Carbon Prices'!$A$15:$A$17,0))),INDEX('Carbon Prices'!AC$20:AC$22,(MATCH($N$10,'Carbon Prices'!$A$20:$A$22,0)))))</f>
        <v>1458289.3398001327</v>
      </c>
      <c r="AE42" s="37">
        <f>SUMIF('Emissions Forecast'!$C$98:$C$101,"=Yes",'Emissions Forecast'!AF98:AF101)*IF($B$7="Real",IF($N$13="CPI",INDEX('Carbon Prices'!AD$25:AD$27,(MATCH($N$10,'Carbon Prices'!$A$25:$A$27,0))),INDEX('Carbon Prices'!AD$30:AD$32,(MATCH($N$10,'Carbon Prices'!$A$30:$A$32,0)))),IF($N$13="CPI",INDEX('Carbon Prices'!AD$15:AD$17,(MATCH($N$10,'Carbon Prices'!$A$15:$A$17,0))),INDEX('Carbon Prices'!AD$20:AD$22,(MATCH($N$10,'Carbon Prices'!$A$20:$A$22,0)))))</f>
        <v>1449442.6056403657</v>
      </c>
      <c r="AF42" s="37">
        <f>SUMIF('Emissions Forecast'!$C$98:$C$101,"=Yes",'Emissions Forecast'!AG98:AG101)*IF($B$7="Real",IF($N$13="CPI",INDEX('Carbon Prices'!AE$25:AE$27,(MATCH($N$10,'Carbon Prices'!$A$25:$A$27,0))),INDEX('Carbon Prices'!AE$30:AE$32,(MATCH($N$10,'Carbon Prices'!$A$30:$A$32,0)))),IF($N$13="CPI",INDEX('Carbon Prices'!AE$15:AE$17,(MATCH($N$10,'Carbon Prices'!$A$15:$A$17,0))),INDEX('Carbon Prices'!AE$20:AE$22,(MATCH($N$10,'Carbon Prices'!$A$20:$A$22,0)))))</f>
        <v>1444254.1323498862</v>
      </c>
      <c r="AG42" s="37">
        <f>SUMIF('Emissions Forecast'!$C$98:$C$101,"=Yes",'Emissions Forecast'!AH98:AH101)*IF($B$7="Real",IF($N$13="CPI",INDEX('Carbon Prices'!AF$25:AF$27,(MATCH($N$10,'Carbon Prices'!$A$25:$A$27,0))),INDEX('Carbon Prices'!AF$30:AF$32,(MATCH($N$10,'Carbon Prices'!$A$30:$A$32,0)))),IF($N$13="CPI",INDEX('Carbon Prices'!AF$15:AF$17,(MATCH($N$10,'Carbon Prices'!$A$15:$A$17,0))),INDEX('Carbon Prices'!AF$20:AF$22,(MATCH($N$10,'Carbon Prices'!$A$20:$A$22,0)))))</f>
        <v>1434915.7914846686</v>
      </c>
      <c r="AH42" s="37">
        <f>SUMIF('Emissions Forecast'!$C$98:$C$101,"=Yes",'Emissions Forecast'!AI98:AI101)*IF($B$7="Real",IF($N$13="CPI",INDEX('Carbon Prices'!AG$25:AG$27,(MATCH($N$10,'Carbon Prices'!$A$25:$A$27,0))),INDEX('Carbon Prices'!AG$30:AG$32,(MATCH($N$10,'Carbon Prices'!$A$30:$A$32,0)))),IF($N$13="CPI",INDEX('Carbon Prices'!AG$15:AG$17,(MATCH($N$10,'Carbon Prices'!$A$15:$A$17,0))),INDEX('Carbon Prices'!AG$20:AG$22,(MATCH($N$10,'Carbon Prices'!$A$20:$A$22,0)))))</f>
        <v>1427881.890546018</v>
      </c>
      <c r="AI42" s="37">
        <f>SUMIF('Emissions Forecast'!$C$98:$C$101,"=Yes",'Emissions Forecast'!AJ98:AJ101)*IF($B$7="Real",IF($N$13="CPI",INDEX('Carbon Prices'!AH$25:AH$27,(MATCH($N$10,'Carbon Prices'!$A$25:$A$27,0))),INDEX('Carbon Prices'!AH$30:AH$32,(MATCH($N$10,'Carbon Prices'!$A$30:$A$32,0)))),IF($N$13="CPI",INDEX('Carbon Prices'!AH$15:AH$17,(MATCH($N$10,'Carbon Prices'!$A$15:$A$17,0))),INDEX('Carbon Prices'!AH$20:AH$22,(MATCH($N$10,'Carbon Prices'!$A$20:$A$22,0)))))</f>
        <v>1420882.4695139297</v>
      </c>
      <c r="AJ42" s="37">
        <f>SUMIF('Emissions Forecast'!$C$98:$C$101,"=Yes",'Emissions Forecast'!AK98:AK101)*IF($B$7="Real",IF($N$13="CPI",INDEX('Carbon Prices'!AI$25:AI$27,(MATCH($N$10,'Carbon Prices'!$A$25:$A$27,0))),INDEX('Carbon Prices'!AI$30:AI$32,(MATCH($N$10,'Carbon Prices'!$A$30:$A$32,0)))),IF($N$13="CPI",INDEX('Carbon Prices'!AI$15:AI$17,(MATCH($N$10,'Carbon Prices'!$A$15:$A$17,0))),INDEX('Carbon Prices'!AI$20:AI$22,(MATCH($N$10,'Carbon Prices'!$A$20:$A$22,0)))))</f>
        <v>1413917.3593692535</v>
      </c>
      <c r="AK42" s="37">
        <f>SUMIF('Emissions Forecast'!$C$98:$C$101,"=Yes",'Emissions Forecast'!AL98:AL101)*IF($B$7="Real",IF($N$13="CPI",INDEX('Carbon Prices'!AJ$25:AJ$27,(MATCH($N$10,'Carbon Prices'!$A$25:$A$27,0))),INDEX('Carbon Prices'!AJ$30:AJ$32,(MATCH($N$10,'Carbon Prices'!$A$30:$A$32,0)))),IF($N$13="CPI",INDEX('Carbon Prices'!AJ$15:AJ$17,(MATCH($N$10,'Carbon Prices'!$A$15:$A$17,0))),INDEX('Carbon Prices'!AJ$20:AJ$22,(MATCH($N$10,'Carbon Prices'!$A$20:$A$22,0)))))</f>
        <v>1406986.3919213645</v>
      </c>
      <c r="AL42" s="37">
        <f>SUMIF('Emissions Forecast'!$C$98:$C$101,"=Yes",'Emissions Forecast'!AM98:AM101)*IF($B$7="Real",IF($N$13="CPI",INDEX('Carbon Prices'!AK$25:AK$27,(MATCH($N$10,'Carbon Prices'!$A$25:$A$27,0))),INDEX('Carbon Prices'!AK$30:AK$32,(MATCH($N$10,'Carbon Prices'!$A$30:$A$32,0)))),IF($N$13="CPI",INDEX('Carbon Prices'!AK$15:AK$17,(MATCH($N$10,'Carbon Prices'!$A$15:$A$17,0))),INDEX('Carbon Prices'!AK$20:AK$22,(MATCH($N$10,'Carbon Prices'!$A$20:$A$22,0)))))</f>
        <v>1400089.399804103</v>
      </c>
      <c r="AM42" s="37">
        <f>SUMIF('Emissions Forecast'!$C$98:$C$101,"=Yes",'Emissions Forecast'!AN98:AN101)*IF($B$7="Real",IF($N$13="CPI",INDEX('Carbon Prices'!AL$25:AL$27,(MATCH($N$10,'Carbon Prices'!$A$25:$A$27,0))),INDEX('Carbon Prices'!AL$30:AL$32,(MATCH($N$10,'Carbon Prices'!$A$30:$A$32,0)))),IF($N$13="CPI",INDEX('Carbon Prices'!AL$15:AL$17,(MATCH($N$10,'Carbon Prices'!$A$15:$A$17,0))),INDEX('Carbon Prices'!AL$20:AL$22,(MATCH($N$10,'Carbon Prices'!$A$20:$A$22,0)))))</f>
        <v>1393226.2164717298</v>
      </c>
      <c r="AN42" s="37">
        <f>SUMIF('Emissions Forecast'!$C$98:$C$101,"=Yes",'Emissions Forecast'!AO98:AO101)*IF($B$7="Real",IF($N$13="CPI",INDEX('Carbon Prices'!AM$25:AM$27,(MATCH($N$10,'Carbon Prices'!$A$25:$A$27,0))),INDEX('Carbon Prices'!AM$30:AM$32,(MATCH($N$10,'Carbon Prices'!$A$30:$A$32,0)))),IF($N$13="CPI",INDEX('Carbon Prices'!AM$15:AM$17,(MATCH($N$10,'Carbon Prices'!$A$15:$A$17,0))),INDEX('Carbon Prices'!AM$20:AM$22,(MATCH($N$10,'Carbon Prices'!$A$20:$A$22,0)))))</f>
        <v>1386396.6761949074</v>
      </c>
      <c r="AO42" s="37">
        <f>SUMIF('Emissions Forecast'!$C$98:$C$101,"=Yes",'Emissions Forecast'!AP98:AP101)*IF($B$7="Real",IF($N$13="CPI",INDEX('Carbon Prices'!AN$25:AN$27,(MATCH($N$10,'Carbon Prices'!$A$25:$A$27,0))),INDEX('Carbon Prices'!AN$30:AN$32,(MATCH($N$10,'Carbon Prices'!$A$30:$A$32,0)))),IF($N$13="CPI",INDEX('Carbon Prices'!AN$15:AN$17,(MATCH($N$10,'Carbon Prices'!$A$15:$A$17,0))),INDEX('Carbon Prices'!AN$20:AN$22,(MATCH($N$10,'Carbon Prices'!$A$20:$A$22,0)))))</f>
        <v>1379600.6140566966</v>
      </c>
      <c r="AP42" s="37">
        <f>SUMIF('Emissions Forecast'!$C$98:$C$101,"=Yes",'Emissions Forecast'!AQ98:AQ101)*IF($B$7="Real",IF($N$13="CPI",INDEX('Carbon Prices'!AO$25:AO$27,(MATCH($N$10,'Carbon Prices'!$A$25:$A$27,0))),INDEX('Carbon Prices'!AO$30:AO$32,(MATCH($N$10,'Carbon Prices'!$A$30:$A$32,0)))),IF($N$13="CPI",INDEX('Carbon Prices'!AO$15:AO$17,(MATCH($N$10,'Carbon Prices'!$A$15:$A$17,0))),INDEX('Carbon Prices'!AO$20:AO$22,(MATCH($N$10,'Carbon Prices'!$A$20:$A$22,0)))))</f>
        <v>1372837.8659485753</v>
      </c>
      <c r="AQ42" s="37">
        <f>SUMIF('Emissions Forecast'!$C$98:$C$101,"=Yes",'Emissions Forecast'!AR98:AR101)*IF($B$7="Real",IF($N$13="CPI",INDEX('Carbon Prices'!AP$25:AP$27,(MATCH($N$10,'Carbon Prices'!$A$25:$A$27,0))),INDEX('Carbon Prices'!AP$30:AP$32,(MATCH($N$10,'Carbon Prices'!$A$30:$A$32,0)))),IF($N$13="CPI",INDEX('Carbon Prices'!AP$15:AP$17,(MATCH($N$10,'Carbon Prices'!$A$15:$A$17,0))),INDEX('Carbon Prices'!AP$20:AP$22,(MATCH($N$10,'Carbon Prices'!$A$20:$A$22,0)))))</f>
        <v>1366108.2685664746</v>
      </c>
      <c r="AR42" s="37">
        <f>SUMIF('Emissions Forecast'!$C$98:$C$101,"=Yes",'Emissions Forecast'!AS98:AS101)*IF($B$7="Real",IF($N$13="CPI",INDEX('Carbon Prices'!AQ$25:AQ$27,(MATCH($N$10,'Carbon Prices'!$A$25:$A$27,0))),INDEX('Carbon Prices'!AQ$30:AQ$32,(MATCH($N$10,'Carbon Prices'!$A$30:$A$32,0)))),IF($N$13="CPI",INDEX('Carbon Prices'!AQ$15:AQ$17,(MATCH($N$10,'Carbon Prices'!$A$15:$A$17,0))),INDEX('Carbon Prices'!AQ$20:AQ$22,(MATCH($N$10,'Carbon Prices'!$A$20:$A$22,0)))))</f>
        <v>1359411.659406835</v>
      </c>
      <c r="AS42" s="37">
        <f>SUMIF('Emissions Forecast'!$C$98:$C$101,"=Yes",'Emissions Forecast'!AT98:AT101)*IF($B$7="Real",IF($N$13="CPI",INDEX('Carbon Prices'!AR$25:AR$27,(MATCH($N$10,'Carbon Prices'!$A$25:$A$27,0))),INDEX('Carbon Prices'!AR$30:AR$32,(MATCH($N$10,'Carbon Prices'!$A$30:$A$32,0)))),IF($N$13="CPI",INDEX('Carbon Prices'!AR$15:AR$17,(MATCH($N$10,'Carbon Prices'!$A$15:$A$17,0))),INDEX('Carbon Prices'!AR$20:AR$22,(MATCH($N$10,'Carbon Prices'!$A$20:$A$22,0)))))</f>
        <v>1352747.8767626835</v>
      </c>
      <c r="AT42" s="37">
        <f>SUMIF('Emissions Forecast'!$C$98:$C$101,"=Yes",'Emissions Forecast'!AU98:AU101)*IF($B$7="Real",IF($N$13="CPI",INDEX('Carbon Prices'!AS$25:AS$27,(MATCH($N$10,'Carbon Prices'!$A$25:$A$27,0))),INDEX('Carbon Prices'!AS$30:AS$32,(MATCH($N$10,'Carbon Prices'!$A$30:$A$32,0)))),IF($N$13="CPI",INDEX('Carbon Prices'!AS$15:AS$17,(MATCH($N$10,'Carbon Prices'!$A$15:$A$17,0))),INDEX('Carbon Prices'!AS$20:AS$22,(MATCH($N$10,'Carbon Prices'!$A$20:$A$22,0)))))</f>
        <v>1346116.7597197287</v>
      </c>
      <c r="AU42" s="37">
        <f>SUMIF('Emissions Forecast'!$C$98:$C$101,"=Yes",'Emissions Forecast'!AV98:AV101)*IF($B$7="Real",IF($N$13="CPI",INDEX('Carbon Prices'!AT$25:AT$27,(MATCH($N$10,'Carbon Prices'!$A$25:$A$27,0))),INDEX('Carbon Prices'!AT$30:AT$32,(MATCH($N$10,'Carbon Prices'!$A$30:$A$32,0)))),IF($N$13="CPI",INDEX('Carbon Prices'!AT$15:AT$17,(MATCH($N$10,'Carbon Prices'!$A$15:$A$17,0))),INDEX('Carbon Prices'!AT$20:AT$22,(MATCH($N$10,'Carbon Prices'!$A$20:$A$22,0)))))</f>
        <v>1339518.1481524752</v>
      </c>
      <c r="AV42" s="37">
        <f>SUMIF('Emissions Forecast'!$C$98:$C$101,"=Yes",'Emissions Forecast'!AW98:AW101)*IF($B$7="Real",IF($N$13="CPI",INDEX('Carbon Prices'!AU$25:AU$27,(MATCH($N$10,'Carbon Prices'!$A$25:$A$27,0))),INDEX('Carbon Prices'!AU$30:AU$32,(MATCH($N$10,'Carbon Prices'!$A$30:$A$32,0)))),IF($N$13="CPI",INDEX('Carbon Prices'!AU$15:AU$17,(MATCH($N$10,'Carbon Prices'!$A$15:$A$17,0))),INDEX('Carbon Prices'!AU$20:AU$22,(MATCH($N$10,'Carbon Prices'!$A$20:$A$22,0)))))</f>
        <v>1332951.8827203554</v>
      </c>
      <c r="AW42" s="37">
        <f>SUMIF('Emissions Forecast'!$C$98:$C$101,"=Yes",'Emissions Forecast'!AX98:AX101)*IF($B$7="Real",IF($N$13="CPI",INDEX('Carbon Prices'!AV$25:AV$27,(MATCH($N$10,'Carbon Prices'!$A$25:$A$27,0))),INDEX('Carbon Prices'!AV$30:AV$32,(MATCH($N$10,'Carbon Prices'!$A$30:$A$32,0)))),IF($N$13="CPI",INDEX('Carbon Prices'!AV$15:AV$17,(MATCH($N$10,'Carbon Prices'!$A$15:$A$17,0))),INDEX('Carbon Prices'!AV$20:AV$22,(MATCH($N$10,'Carbon Prices'!$A$20:$A$22,0)))))</f>
        <v>1326417.8048638827</v>
      </c>
      <c r="AX42" s="37">
        <f>SUMIF('Emissions Forecast'!$C$98:$C$101,"=Yes",'Emissions Forecast'!AY98:AY101)*IF($B$7="Real",IF($N$13="CPI",INDEX('Carbon Prices'!AW$25:AW$27,(MATCH($N$10,'Carbon Prices'!$A$25:$A$27,0))),INDEX('Carbon Prices'!AW$30:AW$32,(MATCH($N$10,'Carbon Prices'!$A$30:$A$32,0)))),IF($N$13="CPI",INDEX('Carbon Prices'!AW$15:AW$17,(MATCH($N$10,'Carbon Prices'!$A$15:$A$17,0))),INDEX('Carbon Prices'!AW$20:AW$22,(MATCH($N$10,'Carbon Prices'!$A$20:$A$22,0)))))</f>
        <v>1319915.7568008243</v>
      </c>
      <c r="AY42" s="37">
        <f>SUMIF('Emissions Forecast'!$C$98:$C$101,"=Yes",'Emissions Forecast'!AZ98:AZ101)*IF($B$7="Real",IF($N$13="CPI",INDEX('Carbon Prices'!AX$25:AX$27,(MATCH($N$10,'Carbon Prices'!$A$25:$A$27,0))),INDEX('Carbon Prices'!AX$30:AX$32,(MATCH($N$10,'Carbon Prices'!$A$30:$A$32,0)))),IF($N$13="CPI",INDEX('Carbon Prices'!AX$15:AX$17,(MATCH($N$10,'Carbon Prices'!$A$15:$A$17,0))),INDEX('Carbon Prices'!AX$20:AX$22,(MATCH($N$10,'Carbon Prices'!$A$20:$A$22,0)))))</f>
        <v>1313445.5815223888</v>
      </c>
      <c r="AZ42" s="37">
        <f>SUMIF('Emissions Forecast'!$C$98:$C$101,"=Yes",'Emissions Forecast'!BA98:BA101)*IF($B$7="Real",IF($N$13="CPI",INDEX('Carbon Prices'!AY$25:AY$27,(MATCH($N$10,'Carbon Prices'!$A$25:$A$27,0))),INDEX('Carbon Prices'!AY$30:AY$32,(MATCH($N$10,'Carbon Prices'!$A$30:$A$32,0)))),IF($N$13="CPI",INDEX('Carbon Prices'!AY$15:AY$17,(MATCH($N$10,'Carbon Prices'!$A$15:$A$17,0))),INDEX('Carbon Prices'!AY$20:AY$22,(MATCH($N$10,'Carbon Prices'!$A$20:$A$22,0)))))</f>
        <v>1307007.1227894358</v>
      </c>
      <c r="BA42" s="37">
        <f>SUMIF('Emissions Forecast'!$C$98:$C$101,"=Yes",'Emissions Forecast'!BB98:BB101)*IF($B$7="Real",IF($N$13="CPI",INDEX('Carbon Prices'!AZ$25:AZ$27,(MATCH($N$10,'Carbon Prices'!$A$25:$A$27,0))),INDEX('Carbon Prices'!AZ$30:AZ$32,(MATCH($N$10,'Carbon Prices'!$A$30:$A$32,0)))),IF($N$13="CPI",INDEX('Carbon Prices'!AZ$15:AZ$17,(MATCH($N$10,'Carbon Prices'!$A$15:$A$17,0))),INDEX('Carbon Prices'!AZ$20:AZ$22,(MATCH($N$10,'Carbon Prices'!$A$20:$A$22,0)))))</f>
        <v>1300600.2251287031</v>
      </c>
      <c r="BB42" s="37">
        <f>SUMIF('Emissions Forecast'!$C$98:$C$101,"=Yes",'Emissions Forecast'!BC98:BC101)*IF($B$7="Real",IF($N$13="CPI",INDEX('Carbon Prices'!BA$25:BA$27,(MATCH($N$10,'Carbon Prices'!$A$25:$A$27,0))),INDEX('Carbon Prices'!BA$30:BA$32,(MATCH($N$10,'Carbon Prices'!$A$30:$A$32,0)))),IF($N$13="CPI",INDEX('Carbon Prices'!BA$15:BA$17,(MATCH($N$10,'Carbon Prices'!$A$15:$A$17,0))),INDEX('Carbon Prices'!BA$20:BA$22,(MATCH($N$10,'Carbon Prices'!$A$20:$A$22,0)))))</f>
        <v>1294224.7338290524</v>
      </c>
      <c r="BC42" s="37">
        <f>SUMIF('Emissions Forecast'!$C$98:$C$101,"=Yes",'Emissions Forecast'!BD98:BD101)*IF($B$7="Real",IF($N$13="CPI",INDEX('Carbon Prices'!BB$25:BB$27,(MATCH($N$10,'Carbon Prices'!$A$25:$A$27,0))),INDEX('Carbon Prices'!BB$30:BB$32,(MATCH($N$10,'Carbon Prices'!$A$30:$A$32,0)))),IF($N$13="CPI",INDEX('Carbon Prices'!BB$15:BB$17,(MATCH($N$10,'Carbon Prices'!$A$15:$A$17,0))),INDEX('Carbon Prices'!BB$20:BB$22,(MATCH($N$10,'Carbon Prices'!$A$20:$A$22,0)))))</f>
        <v>1287880.4949377335</v>
      </c>
      <c r="BD42" s="37">
        <f>SUMIF('Emissions Forecast'!$C$98:$C$101,"=Yes",'Emissions Forecast'!BE98:BE101)*IF($B$7="Real",IF($N$13="CPI",INDEX('Carbon Prices'!BC$25:BC$27,(MATCH($N$10,'Carbon Prices'!$A$25:$A$27,0))),INDEX('Carbon Prices'!BC$30:BC$32,(MATCH($N$10,'Carbon Prices'!$A$30:$A$32,0)))),IF($N$13="CPI",INDEX('Carbon Prices'!BC$15:BC$17,(MATCH($N$10,'Carbon Prices'!$A$15:$A$17,0))),INDEX('Carbon Prices'!BC$20:BC$22,(MATCH($N$10,'Carbon Prices'!$A$20:$A$22,0)))))</f>
        <v>1281567.3552566662</v>
      </c>
      <c r="BE42" s="37">
        <f>SUMIF('Emissions Forecast'!$C$98:$C$101,"=Yes",'Emissions Forecast'!BF98:BF101)*IF($B$7="Real",IF($N$13="CPI",INDEX('Carbon Prices'!BD$25:BD$27,(MATCH($N$10,'Carbon Prices'!$A$25:$A$27,0))),INDEX('Carbon Prices'!BD$30:BD$32,(MATCH($N$10,'Carbon Prices'!$A$30:$A$32,0)))),IF($N$13="CPI",INDEX('Carbon Prices'!BD$15:BD$17,(MATCH($N$10,'Carbon Prices'!$A$15:$A$17,0))),INDEX('Carbon Prices'!BD$20:BD$22,(MATCH($N$10,'Carbon Prices'!$A$20:$A$22,0)))))</f>
        <v>1275285.1623387414</v>
      </c>
      <c r="BF42" s="37">
        <f>SUMIF('Emissions Forecast'!$C$98:$C$101,"=Yes",'Emissions Forecast'!BG98:BG101)*IF($B$7="Real",IF($N$13="CPI",INDEX('Carbon Prices'!BE$25:BE$27,(MATCH($N$10,'Carbon Prices'!$A$25:$A$27,0))),INDEX('Carbon Prices'!BE$30:BE$32,(MATCH($N$10,'Carbon Prices'!$A$30:$A$32,0)))),IF($N$13="CPI",INDEX('Carbon Prices'!BE$15:BE$17,(MATCH($N$10,'Carbon Prices'!$A$15:$A$17,0))),INDEX('Carbon Prices'!BE$20:BE$22,(MATCH($N$10,'Carbon Prices'!$A$20:$A$22,0)))))</f>
        <v>1269033.7644841392</v>
      </c>
      <c r="BG42" s="37">
        <f>SUMIF('Emissions Forecast'!$C$98:$C$101,"=Yes",'Emissions Forecast'!BH98:BH101)*IF($B$7="Real",IF($N$13="CPI",INDEX('Carbon Prices'!BF$25:BF$27,(MATCH($N$10,'Carbon Prices'!$A$25:$A$27,0))),INDEX('Carbon Prices'!BF$30:BF$32,(MATCH($N$10,'Carbon Prices'!$A$30:$A$32,0)))),IF($N$13="CPI",INDEX('Carbon Prices'!BF$15:BF$17,(MATCH($N$10,'Carbon Prices'!$A$15:$A$17,0))),INDEX('Carbon Prices'!BF$20:BF$22,(MATCH($N$10,'Carbon Prices'!$A$20:$A$22,0)))))</f>
        <v>1262813.010736668</v>
      </c>
      <c r="BH42" s="37">
        <f>SUMIF('Emissions Forecast'!$C$98:$C$101,"=Yes",'Emissions Forecast'!BI98:BI101)*IF($B$7="Real",IF($N$13="CPI",INDEX('Carbon Prices'!BG$25:BG$27,(MATCH($N$10,'Carbon Prices'!$A$25:$A$27,0))),INDEX('Carbon Prices'!BG$30:BG$32,(MATCH($N$10,'Carbon Prices'!$A$30:$A$32,0)))),IF($N$13="CPI",INDEX('Carbon Prices'!BG$15:BG$17,(MATCH($N$10,'Carbon Prices'!$A$15:$A$17,0))),INDEX('Carbon Prices'!BG$20:BG$22,(MATCH($N$10,'Carbon Prices'!$A$20:$A$22,0)))))</f>
        <v>1256622.7508801154</v>
      </c>
      <c r="BI42" s="37">
        <f>SUMIF('Emissions Forecast'!$C$98:$C$101,"=Yes",'Emissions Forecast'!BJ98:BJ101)*IF($B$7="Real",IF($N$13="CPI",INDEX('Carbon Prices'!BH$25:BH$27,(MATCH($N$10,'Carbon Prices'!$A$25:$A$27,0))),INDEX('Carbon Prices'!BH$30:BH$32,(MATCH($N$10,'Carbon Prices'!$A$30:$A$32,0)))),IF($N$13="CPI",INDEX('Carbon Prices'!BH$15:BH$17,(MATCH($N$10,'Carbon Prices'!$A$15:$A$17,0))),INDEX('Carbon Prices'!BH$20:BH$22,(MATCH($N$10,'Carbon Prices'!$A$20:$A$22,0)))))</f>
        <v>1250462.8354346242</v>
      </c>
      <c r="BJ42" s="37">
        <f>SUMIF('Emissions Forecast'!$C$98:$C$101,"=Yes",'Emissions Forecast'!BK98:BK101)*IF($B$7="Real",IF($N$13="CPI",INDEX('Carbon Prices'!BI$25:BI$27,(MATCH($N$10,'Carbon Prices'!$A$25:$A$27,0))),INDEX('Carbon Prices'!BI$30:BI$32,(MATCH($N$10,'Carbon Prices'!$A$30:$A$32,0)))),IF($N$13="CPI",INDEX('Carbon Prices'!BI$15:BI$17,(MATCH($N$10,'Carbon Prices'!$A$15:$A$17,0))),INDEX('Carbon Prices'!BI$20:BI$22,(MATCH($N$10,'Carbon Prices'!$A$20:$A$22,0)))))</f>
        <v>1244333.115653082</v>
      </c>
      <c r="BK42" s="37">
        <f>SUMIF('Emissions Forecast'!$C$98:$C$101,"=Yes",'Emissions Forecast'!BL98:BL101)*IF($B$7="Real",IF($N$13="CPI",INDEX('Carbon Prices'!BJ$25:BJ$27,(MATCH($N$10,'Carbon Prices'!$A$25:$A$27,0))),INDEX('Carbon Prices'!BJ$30:BJ$32,(MATCH($N$10,'Carbon Prices'!$A$30:$A$32,0)))),IF($N$13="CPI",INDEX('Carbon Prices'!BJ$15:BJ$17,(MATCH($N$10,'Carbon Prices'!$A$15:$A$17,0))),INDEX('Carbon Prices'!BJ$20:BJ$22,(MATCH($N$10,'Carbon Prices'!$A$20:$A$22,0)))))</f>
        <v>1238233.4435175275</v>
      </c>
      <c r="BL42" s="37">
        <f>SUMIF('Emissions Forecast'!$C$98:$C$101,"=Yes",'Emissions Forecast'!BM98:BM101)*IF($B$7="Real",IF($N$13="CPI",INDEX('Carbon Prices'!BK$25:BK$27,(MATCH($N$10,'Carbon Prices'!$A$25:$A$27,0))),INDEX('Carbon Prices'!BK$30:BK$32,(MATCH($N$10,'Carbon Prices'!$A$30:$A$32,0)))),IF($N$13="CPI",INDEX('Carbon Prices'!BK$15:BK$17,(MATCH($N$10,'Carbon Prices'!$A$15:$A$17,0))),INDEX('Carbon Prices'!BK$20:BK$22,(MATCH($N$10,'Carbon Prices'!$A$20:$A$22,0)))))</f>
        <v>1232163.6717355787</v>
      </c>
      <c r="BM42" s="37">
        <f>SUMIF('Emissions Forecast'!$C$98:$C$101,"=Yes",'Emissions Forecast'!BN98:BN101)*IF($B$7="Real",IF($N$13="CPI",INDEX('Carbon Prices'!BL$25:BL$27,(MATCH($N$10,'Carbon Prices'!$A$25:$A$27,0))),INDEX('Carbon Prices'!BL$30:BL$32,(MATCH($N$10,'Carbon Prices'!$A$30:$A$32,0)))),IF($N$13="CPI",INDEX('Carbon Prices'!BL$15:BL$17,(MATCH($N$10,'Carbon Prices'!$A$15:$A$17,0))),INDEX('Carbon Prices'!BL$20:BL$22,(MATCH($N$10,'Carbon Prices'!$A$20:$A$22,0)))))</f>
        <v>1226123.6537368747</v>
      </c>
      <c r="BN42" s="37">
        <f>SUMIF('Emissions Forecast'!$C$98:$C$101,"=Yes",'Emissions Forecast'!BO98:BO101)*IF($B$7="Real",IF($N$13="CPI",INDEX('Carbon Prices'!BM$25:BM$27,(MATCH($N$10,'Carbon Prices'!$A$25:$A$27,0))),INDEX('Carbon Prices'!BM$30:BM$32,(MATCH($N$10,'Carbon Prices'!$A$30:$A$32,0)))),IF($N$13="CPI",INDEX('Carbon Prices'!BM$15:BM$17,(MATCH($N$10,'Carbon Prices'!$A$15:$A$17,0))),INDEX('Carbon Prices'!BM$20:BM$22,(MATCH($N$10,'Carbon Prices'!$A$20:$A$22,0)))))</f>
        <v>1220113.2436695369</v>
      </c>
      <c r="BO42" s="37">
        <f>SUMIF('Emissions Forecast'!$C$98:$C$101,"=Yes",'Emissions Forecast'!BP98:BP101)*IF($B$7="Real",IF($N$13="CPI",INDEX('Carbon Prices'!BN$25:BN$27,(MATCH($N$10,'Carbon Prices'!$A$25:$A$27,0))),INDEX('Carbon Prices'!BN$30:BN$32,(MATCH($N$10,'Carbon Prices'!$A$30:$A$32,0)))),IF($N$13="CPI",INDEX('Carbon Prices'!BN$15:BN$17,(MATCH($N$10,'Carbon Prices'!$A$15:$A$17,0))),INDEX('Carbon Prices'!BN$20:BN$22,(MATCH($N$10,'Carbon Prices'!$A$20:$A$22,0)))))</f>
        <v>1214132.2963966469</v>
      </c>
      <c r="BP42" s="37">
        <f>SUMIF('Emissions Forecast'!$C$98:$C$101,"=Yes",'Emissions Forecast'!BQ98:BQ101)*IF($B$7="Real",IF($N$13="CPI",INDEX('Carbon Prices'!BO$25:BO$27,(MATCH($N$10,'Carbon Prices'!$A$25:$A$27,0))),INDEX('Carbon Prices'!BO$30:BO$32,(MATCH($N$10,'Carbon Prices'!$A$30:$A$32,0)))),IF($N$13="CPI",INDEX('Carbon Prices'!BO$15:BO$17,(MATCH($N$10,'Carbon Prices'!$A$15:$A$17,0))),INDEX('Carbon Prices'!BO$20:BO$22,(MATCH($N$10,'Carbon Prices'!$A$20:$A$22,0)))))</f>
        <v>1208180.6674927417</v>
      </c>
      <c r="BQ42" s="37">
        <f>SUMIF('Emissions Forecast'!$C$98:$C$101,"=Yes",'Emissions Forecast'!BR98:BR101)*IF($B$7="Real",IF($N$13="CPI",INDEX('Carbon Prices'!BP$25:BP$27,(MATCH($N$10,'Carbon Prices'!$A$25:$A$27,0))),INDEX('Carbon Prices'!BP$30:BP$32,(MATCH($N$10,'Carbon Prices'!$A$30:$A$32,0)))),IF($N$13="CPI",INDEX('Carbon Prices'!BP$15:BP$17,(MATCH($N$10,'Carbon Prices'!$A$15:$A$17,0))),INDEX('Carbon Prices'!BP$20:BP$22,(MATCH($N$10,'Carbon Prices'!$A$20:$A$22,0)))))</f>
        <v>1202258.2132403261</v>
      </c>
      <c r="BR42" s="37">
        <f>SUMIF('Emissions Forecast'!$C$98:$C$101,"=Yes",'Emissions Forecast'!BS98:BS101)*IF($B$7="Real",IF($N$13="CPI",INDEX('Carbon Prices'!BQ$25:BQ$27,(MATCH($N$10,'Carbon Prices'!$A$25:$A$27,0))),INDEX('Carbon Prices'!BQ$30:BQ$32,(MATCH($N$10,'Carbon Prices'!$A$30:$A$32,0)))),IF($N$13="CPI",INDEX('Carbon Prices'!BQ$15:BQ$17,(MATCH($N$10,'Carbon Prices'!$A$15:$A$17,0))),INDEX('Carbon Prices'!BQ$20:BQ$22,(MATCH($N$10,'Carbon Prices'!$A$20:$A$22,0)))))</f>
        <v>1196364.7906264027</v>
      </c>
      <c r="BS42" s="37">
        <f>SUMIF('Emissions Forecast'!$C$98:$C$101,"=Yes",'Emissions Forecast'!BT98:BT101)*IF($B$7="Real",IF($N$13="CPI",INDEX('Carbon Prices'!BR$25:BR$27,(MATCH($N$10,'Carbon Prices'!$A$25:$A$27,0))),INDEX('Carbon Prices'!BR$30:BR$32,(MATCH($N$10,'Carbon Prices'!$A$30:$A$32,0)))),IF($N$13="CPI",INDEX('Carbon Prices'!BR$15:BR$17,(MATCH($N$10,'Carbon Prices'!$A$15:$A$17,0))),INDEX('Carbon Prices'!BR$20:BR$22,(MATCH($N$10,'Carbon Prices'!$A$20:$A$22,0)))))</f>
        <v>1190500.2573390182</v>
      </c>
      <c r="BT42" s="37">
        <f>SUMIF('Emissions Forecast'!$C$98:$C$101,"=Yes",'Emissions Forecast'!BU98:BU101)*IF($B$7="Real",IF($N$13="CPI",INDEX('Carbon Prices'!BS$25:BS$27,(MATCH($N$10,'Carbon Prices'!$A$25:$A$27,0))),INDEX('Carbon Prices'!BS$30:BS$32,(MATCH($N$10,'Carbon Prices'!$A$30:$A$32,0)))),IF($N$13="CPI",INDEX('Carbon Prices'!BS$15:BS$17,(MATCH($N$10,'Carbon Prices'!$A$15:$A$17,0))),INDEX('Carbon Prices'!BS$20:BS$22,(MATCH($N$10,'Carbon Prices'!$A$20:$A$22,0)))))</f>
        <v>1184664.4717638267</v>
      </c>
      <c r="BU42" s="37">
        <f>SUMIF('Emissions Forecast'!$C$98:$C$101,"=Yes",'Emissions Forecast'!BV98:BV101)*IF($B$7="Real",IF($N$13="CPI",INDEX('Carbon Prices'!BT$25:BT$27,(MATCH($N$10,'Carbon Prices'!$A$25:$A$27,0))),INDEX('Carbon Prices'!BT$30:BT$32,(MATCH($N$10,'Carbon Prices'!$A$30:$A$32,0)))),IF($N$13="CPI",INDEX('Carbon Prices'!BT$15:BT$17,(MATCH($N$10,'Carbon Prices'!$A$15:$A$17,0))),INDEX('Carbon Prices'!BT$20:BT$22,(MATCH($N$10,'Carbon Prices'!$A$20:$A$22,0)))))</f>
        <v>1178857.2929806707</v>
      </c>
      <c r="BV42" s="37">
        <f>SUMIF('Emissions Forecast'!$C$98:$C$101,"=Yes",'Emissions Forecast'!BW98:BW101)*IF($B$7="Real",IF($N$13="CPI",INDEX('Carbon Prices'!BU$25:BU$27,(MATCH($N$10,'Carbon Prices'!$A$25:$A$27,0))),INDEX('Carbon Prices'!BU$30:BU$32,(MATCH($N$10,'Carbon Prices'!$A$30:$A$32,0)))),IF($N$13="CPI",INDEX('Carbon Prices'!BU$15:BU$17,(MATCH($N$10,'Carbon Prices'!$A$15:$A$17,0))),INDEX('Carbon Prices'!BU$20:BU$22,(MATCH($N$10,'Carbon Prices'!$A$20:$A$22,0)))))</f>
        <v>1173078.5807601772</v>
      </c>
      <c r="BW42" s="37">
        <f>SUMIF('Emissions Forecast'!$C$98:$C$101,"=Yes",'Emissions Forecast'!BX98:BX101)*IF($B$7="Real",IF($N$13="CPI",INDEX('Carbon Prices'!BV$25:BV$27,(MATCH($N$10,'Carbon Prices'!$A$25:$A$27,0))),INDEX('Carbon Prices'!BV$30:BV$32,(MATCH($N$10,'Carbon Prices'!$A$30:$A$32,0)))),IF($N$13="CPI",INDEX('Carbon Prices'!BV$15:BV$17,(MATCH($N$10,'Carbon Prices'!$A$15:$A$17,0))),INDEX('Carbon Prices'!BV$20:BV$22,(MATCH($N$10,'Carbon Prices'!$A$20:$A$22,0)))))</f>
        <v>1167328.1955603724</v>
      </c>
      <c r="BX42" s="37">
        <f>SUMIF('Emissions Forecast'!$C$98:$C$101,"=Yes",'Emissions Forecast'!BY98:BY101)*IF($B$7="Real",IF($N$13="CPI",INDEX('Carbon Prices'!BW$25:BW$27,(MATCH($N$10,'Carbon Prices'!$A$25:$A$27,0))),INDEX('Carbon Prices'!BW$30:BW$32,(MATCH($N$10,'Carbon Prices'!$A$30:$A$32,0)))),IF($N$13="CPI",INDEX('Carbon Prices'!BW$15:BW$17,(MATCH($N$10,'Carbon Prices'!$A$15:$A$17,0))),INDEX('Carbon Prices'!BW$20:BW$22,(MATCH($N$10,'Carbon Prices'!$A$20:$A$22,0)))))</f>
        <v>1161605.9985233115</v>
      </c>
      <c r="BY42" s="37">
        <f>SUMIF('Emissions Forecast'!$C$98:$C$101,"=Yes",'Emissions Forecast'!BZ98:BZ101)*IF($B$7="Real",IF($N$13="CPI",INDEX('Carbon Prices'!BX$25:BX$27,(MATCH($N$10,'Carbon Prices'!$A$25:$A$27,0))),INDEX('Carbon Prices'!BX$30:BX$32,(MATCH($N$10,'Carbon Prices'!$A$30:$A$32,0)))),IF($N$13="CPI",INDEX('Carbon Prices'!BX$15:BX$17,(MATCH($N$10,'Carbon Prices'!$A$15:$A$17,0))),INDEX('Carbon Prices'!BX$20:BX$22,(MATCH($N$10,'Carbon Prices'!$A$20:$A$22,0)))))</f>
        <v>1155911.8514717265</v>
      </c>
      <c r="BZ42" s="37">
        <f>SUMIF('Emissions Forecast'!$C$98:$C$101,"=Yes",'Emissions Forecast'!CA98:CA101)*IF($B$7="Real",IF($N$13="CPI",INDEX('Carbon Prices'!BY$25:BY$27,(MATCH($N$10,'Carbon Prices'!$A$25:$A$27,0))),INDEX('Carbon Prices'!BY$30:BY$32,(MATCH($N$10,'Carbon Prices'!$A$30:$A$32,0)))),IF($N$13="CPI",INDEX('Carbon Prices'!BY$15:BY$17,(MATCH($N$10,'Carbon Prices'!$A$15:$A$17,0))),INDEX('Carbon Prices'!BY$20:BY$22,(MATCH($N$10,'Carbon Prices'!$A$20:$A$22,0)))))</f>
        <v>1150245.6169056885</v>
      </c>
      <c r="CA42" s="37">
        <f>SUMIF('Emissions Forecast'!$C$98:$C$101,"=Yes",'Emissions Forecast'!CB98:CB101)*IF($B$7="Real",IF($N$13="CPI",INDEX('Carbon Prices'!BZ$25:BZ$27,(MATCH($N$10,'Carbon Prices'!$A$25:$A$27,0))),INDEX('Carbon Prices'!BZ$30:BZ$32,(MATCH($N$10,'Carbon Prices'!$A$30:$A$32,0)))),IF($N$13="CPI",INDEX('Carbon Prices'!BZ$15:BZ$17,(MATCH($N$10,'Carbon Prices'!$A$15:$A$17,0))),INDEX('Carbon Prices'!BZ$20:BZ$22,(MATCH($N$10,'Carbon Prices'!$A$20:$A$22,0)))))</f>
        <v>1144607.1579992881</v>
      </c>
      <c r="CB42" s="37">
        <f>SUMIF('Emissions Forecast'!$C$98:$C$101,"=Yes",'Emissions Forecast'!CC98:CC101)*IF($B$7="Real",IF($N$13="CPI",INDEX('Carbon Prices'!CA$25:CA$27,(MATCH($N$10,'Carbon Prices'!$A$25:$A$27,0))),INDEX('Carbon Prices'!CA$30:CA$32,(MATCH($N$10,'Carbon Prices'!$A$30:$A$32,0)))),IF($N$13="CPI",INDEX('Carbon Prices'!CA$15:CA$17,(MATCH($N$10,'Carbon Prices'!$A$15:$A$17,0))),INDEX('Carbon Prices'!CA$20:CA$22,(MATCH($N$10,'Carbon Prices'!$A$20:$A$22,0)))))</f>
        <v>1138996.3385973307</v>
      </c>
      <c r="CC42" s="37">
        <f>SUMIF('Emissions Forecast'!$C$98:$C$101,"=Yes",'Emissions Forecast'!CD98:CD101)*IF($B$7="Real",IF($N$13="CPI",INDEX('Carbon Prices'!CB$25:CB$27,(MATCH($N$10,'Carbon Prices'!$A$25:$A$27,0))),INDEX('Carbon Prices'!CB$30:CB$32,(MATCH($N$10,'Carbon Prices'!$A$30:$A$32,0)))),IF($N$13="CPI",INDEX('Carbon Prices'!CB$15:CB$17,(MATCH($N$10,'Carbon Prices'!$A$15:$A$17,0))),INDEX('Carbon Prices'!CB$20:CB$22,(MATCH($N$10,'Carbon Prices'!$A$20:$A$22,0)))))</f>
        <v>1133413.0232120494</v>
      </c>
      <c r="CD42" s="37">
        <f>SUMIF('Emissions Forecast'!$C$98:$C$101,"=Yes",'Emissions Forecast'!CE98:CE101)*IF($B$7="Real",IF($N$13="CPI",INDEX('Carbon Prices'!CC$25:CC$27,(MATCH($N$10,'Carbon Prices'!$A$25:$A$27,0))),INDEX('Carbon Prices'!CC$30:CC$32,(MATCH($N$10,'Carbon Prices'!$A$30:$A$32,0)))),IF($N$13="CPI",INDEX('Carbon Prices'!CC$15:CC$17,(MATCH($N$10,'Carbon Prices'!$A$15:$A$17,0))),INDEX('Carbon Prices'!CC$20:CC$22,(MATCH($N$10,'Carbon Prices'!$A$20:$A$22,0)))))</f>
        <v>1127857.0770198333</v>
      </c>
      <c r="CE42" s="37">
        <f>SUMIF('Emissions Forecast'!$C$98:$C$101,"=Yes",'Emissions Forecast'!CF98:CF101)*IF($B$7="Real",IF($N$13="CPI",INDEX('Carbon Prices'!CD$25:CD$27,(MATCH($N$10,'Carbon Prices'!$A$25:$A$27,0))),INDEX('Carbon Prices'!CD$30:CD$32,(MATCH($N$10,'Carbon Prices'!$A$30:$A$32,0)))),IF($N$13="CPI",INDEX('Carbon Prices'!CD$15:CD$17,(MATCH($N$10,'Carbon Prices'!$A$15:$A$17,0))),INDEX('Carbon Prices'!CD$20:CD$22,(MATCH($N$10,'Carbon Prices'!$A$20:$A$22,0)))))</f>
        <v>1122328.3658579711</v>
      </c>
    </row>
    <row r="43" spans="1:83" s="44" customFormat="1" ht="15.75" customHeight="1" x14ac:dyDescent="0.35">
      <c r="A43" s="42" t="s">
        <v>46</v>
      </c>
      <c r="B43" s="43">
        <f>SUM(B40:B42)</f>
        <v>65308753.306363821</v>
      </c>
      <c r="C43" s="43">
        <f t="shared" ref="C43:AG43" si="267">SUM(C40:C42)</f>
        <v>0</v>
      </c>
      <c r="D43" s="43">
        <f t="shared" si="267"/>
        <v>0</v>
      </c>
      <c r="E43" s="43">
        <f t="shared" si="267"/>
        <v>5240291.9811366433</v>
      </c>
      <c r="F43" s="43">
        <f t="shared" si="267"/>
        <v>5120012.3264827626</v>
      </c>
      <c r="G43" s="43">
        <f t="shared" si="267"/>
        <v>5069475.9877300793</v>
      </c>
      <c r="H43" s="43">
        <f t="shared" si="267"/>
        <v>6893352.4063987974</v>
      </c>
      <c r="I43" s="43">
        <f t="shared" si="267"/>
        <v>6194366.5979938786</v>
      </c>
      <c r="J43" s="43">
        <f t="shared" si="267"/>
        <v>6164922.1934876693</v>
      </c>
      <c r="K43" s="43">
        <f t="shared" si="267"/>
        <v>3648625.0937062907</v>
      </c>
      <c r="L43" s="43">
        <f t="shared" si="267"/>
        <v>3629687.5932199256</v>
      </c>
      <c r="M43" s="43">
        <f t="shared" si="267"/>
        <v>3610089.961997652</v>
      </c>
      <c r="N43" s="43">
        <f t="shared" si="267"/>
        <v>3602505.7393884137</v>
      </c>
      <c r="O43" s="43">
        <f t="shared" si="267"/>
        <v>3581438.4543627501</v>
      </c>
      <c r="P43" s="43">
        <f t="shared" si="267"/>
        <v>3559812.2909569372</v>
      </c>
      <c r="Q43" s="43">
        <f t="shared" si="267"/>
        <v>3549568.5695816339</v>
      </c>
      <c r="R43" s="43">
        <f t="shared" si="267"/>
        <v>3526680.1816477608</v>
      </c>
      <c r="S43" s="43">
        <f t="shared" si="267"/>
        <v>3514773.4572323812</v>
      </c>
      <c r="T43" s="43">
        <f t="shared" si="267"/>
        <v>3501977.769229427</v>
      </c>
      <c r="U43" s="43">
        <f t="shared" si="267"/>
        <v>3477328.353055866</v>
      </c>
      <c r="V43" s="43">
        <f t="shared" si="267"/>
        <v>3463087.6189219817</v>
      </c>
      <c r="W43" s="43">
        <f t="shared" si="267"/>
        <v>4202333.3931737207</v>
      </c>
      <c r="X43" s="43">
        <f t="shared" si="267"/>
        <v>3217787.6013021814</v>
      </c>
      <c r="Y43" s="43">
        <f t="shared" si="267"/>
        <v>3202347.7105548633</v>
      </c>
      <c r="Z43" s="43">
        <f t="shared" si="267"/>
        <v>1486928.8797647171</v>
      </c>
      <c r="AA43" s="43">
        <f t="shared" si="267"/>
        <v>1479148.3882427467</v>
      </c>
      <c r="AB43" s="43">
        <f t="shared" si="267"/>
        <v>1471101.3381877027</v>
      </c>
      <c r="AC43" s="43">
        <f t="shared" si="267"/>
        <v>1462801.1742216139</v>
      </c>
      <c r="AD43" s="43">
        <f t="shared" si="267"/>
        <v>1458289.3398001327</v>
      </c>
      <c r="AE43" s="43">
        <f t="shared" si="267"/>
        <v>1449442.6056403657</v>
      </c>
      <c r="AF43" s="43">
        <f t="shared" si="267"/>
        <v>1444254.1323498862</v>
      </c>
      <c r="AG43" s="43">
        <f t="shared" si="267"/>
        <v>1434915.7914846686</v>
      </c>
      <c r="AH43" s="43">
        <f t="shared" ref="AH43:BP43" si="268">SUM(AH40:AH42)</f>
        <v>1427881.890546018</v>
      </c>
      <c r="AI43" s="43">
        <f t="shared" si="268"/>
        <v>1420882.4695139297</v>
      </c>
      <c r="AJ43" s="43">
        <f t="shared" si="268"/>
        <v>1413917.3593692535</v>
      </c>
      <c r="AK43" s="43">
        <f t="shared" si="268"/>
        <v>1406986.3919213645</v>
      </c>
      <c r="AL43" s="43">
        <f t="shared" si="268"/>
        <v>1400089.399804103</v>
      </c>
      <c r="AM43" s="43">
        <f t="shared" si="268"/>
        <v>1393226.2164717298</v>
      </c>
      <c r="AN43" s="43">
        <f t="shared" si="268"/>
        <v>1386396.6761949074</v>
      </c>
      <c r="AO43" s="43">
        <f t="shared" si="268"/>
        <v>1379600.6140566966</v>
      </c>
      <c r="AP43" s="43">
        <f t="shared" si="268"/>
        <v>1372837.8659485753</v>
      </c>
      <c r="AQ43" s="43">
        <f t="shared" si="268"/>
        <v>1366108.2685664746</v>
      </c>
      <c r="AR43" s="43">
        <f t="shared" si="268"/>
        <v>1359411.659406835</v>
      </c>
      <c r="AS43" s="43">
        <f t="shared" si="268"/>
        <v>1352747.8767626835</v>
      </c>
      <c r="AT43" s="43">
        <f t="shared" si="268"/>
        <v>1346116.7597197287</v>
      </c>
      <c r="AU43" s="43">
        <f t="shared" si="268"/>
        <v>1339518.1481524752</v>
      </c>
      <c r="AV43" s="43">
        <f t="shared" si="268"/>
        <v>1332951.8827203554</v>
      </c>
      <c r="AW43" s="43">
        <f t="shared" si="268"/>
        <v>1326417.8048638827</v>
      </c>
      <c r="AX43" s="43">
        <f t="shared" si="268"/>
        <v>1319915.7568008243</v>
      </c>
      <c r="AY43" s="43">
        <f t="shared" si="268"/>
        <v>1313445.5815223888</v>
      </c>
      <c r="AZ43" s="43">
        <f t="shared" si="268"/>
        <v>1307007.1227894358</v>
      </c>
      <c r="BA43" s="43">
        <f t="shared" si="268"/>
        <v>1300600.2251287031</v>
      </c>
      <c r="BB43" s="43">
        <f t="shared" si="268"/>
        <v>1294224.7338290524</v>
      </c>
      <c r="BC43" s="43">
        <f t="shared" si="268"/>
        <v>1287880.4949377335</v>
      </c>
      <c r="BD43" s="43">
        <f t="shared" si="268"/>
        <v>1281567.3552566662</v>
      </c>
      <c r="BE43" s="43">
        <f t="shared" si="268"/>
        <v>1275285.1623387414</v>
      </c>
      <c r="BF43" s="43">
        <f t="shared" si="268"/>
        <v>1269033.7644841392</v>
      </c>
      <c r="BG43" s="43">
        <f t="shared" si="268"/>
        <v>1262813.010736668</v>
      </c>
      <c r="BH43" s="43">
        <f t="shared" si="268"/>
        <v>1256622.7508801154</v>
      </c>
      <c r="BI43" s="43">
        <f t="shared" si="268"/>
        <v>1250462.8354346242</v>
      </c>
      <c r="BJ43" s="43">
        <f t="shared" si="268"/>
        <v>1244333.115653082</v>
      </c>
      <c r="BK43" s="43">
        <f t="shared" si="268"/>
        <v>1238233.4435175275</v>
      </c>
      <c r="BL43" s="43">
        <f t="shared" si="268"/>
        <v>1232163.6717355787</v>
      </c>
      <c r="BM43" s="43">
        <f t="shared" si="268"/>
        <v>1226123.6537368747</v>
      </c>
      <c r="BN43" s="43">
        <f t="shared" si="268"/>
        <v>1220113.2436695369</v>
      </c>
      <c r="BO43" s="43">
        <f t="shared" si="268"/>
        <v>1214132.2963966469</v>
      </c>
      <c r="BP43" s="43">
        <f t="shared" si="268"/>
        <v>1208180.6674927417</v>
      </c>
      <c r="BQ43" s="43">
        <f t="shared" ref="BQ43:CE43" si="269">SUM(BQ40:BQ42)</f>
        <v>1202258.2132403261</v>
      </c>
      <c r="BR43" s="43">
        <f t="shared" si="269"/>
        <v>1196364.7906264027</v>
      </c>
      <c r="BS43" s="43">
        <f t="shared" si="269"/>
        <v>1190500.2573390182</v>
      </c>
      <c r="BT43" s="43">
        <f t="shared" si="269"/>
        <v>1184664.4717638267</v>
      </c>
      <c r="BU43" s="43">
        <f t="shared" si="269"/>
        <v>1178857.2929806707</v>
      </c>
      <c r="BV43" s="43">
        <f t="shared" si="269"/>
        <v>1173078.5807601772</v>
      </c>
      <c r="BW43" s="43">
        <f t="shared" si="269"/>
        <v>1167328.1955603724</v>
      </c>
      <c r="BX43" s="43">
        <f t="shared" si="269"/>
        <v>1161605.9985233115</v>
      </c>
      <c r="BY43" s="43">
        <f t="shared" si="269"/>
        <v>1155911.8514717265</v>
      </c>
      <c r="BZ43" s="43">
        <f t="shared" si="269"/>
        <v>1150245.6169056885</v>
      </c>
      <c r="CA43" s="43">
        <f t="shared" si="269"/>
        <v>1144607.1579992881</v>
      </c>
      <c r="CB43" s="43">
        <f t="shared" si="269"/>
        <v>1138996.3385973307</v>
      </c>
      <c r="CC43" s="43">
        <f t="shared" si="269"/>
        <v>1133413.0232120494</v>
      </c>
      <c r="CD43" s="43">
        <f t="shared" si="269"/>
        <v>1127857.0770198333</v>
      </c>
      <c r="CE43" s="43">
        <f t="shared" si="269"/>
        <v>1122328.3658579711</v>
      </c>
    </row>
  </sheetData>
  <mergeCells count="4">
    <mergeCell ref="A5:B5"/>
    <mergeCell ref="B1:G1"/>
    <mergeCell ref="B2:G2"/>
    <mergeCell ref="B3:G3"/>
  </mergeCells>
  <conditionalFormatting sqref="M9:N13">
    <cfRule type="expression" dxfId="7" priority="10">
      <formula>$C$5&lt;5</formula>
    </cfRule>
  </conditionalFormatting>
  <conditionalFormatting sqref="J9:K13">
    <cfRule type="expression" dxfId="6" priority="9">
      <formula>$C$5&lt;4</formula>
    </cfRule>
  </conditionalFormatting>
  <conditionalFormatting sqref="G9:H13">
    <cfRule type="expression" dxfId="5" priority="8">
      <formula>$C$5&lt;3</formula>
    </cfRule>
  </conditionalFormatting>
  <conditionalFormatting sqref="D9:E13">
    <cfRule type="expression" dxfId="4" priority="7">
      <formula>$C$5&lt;2</formula>
    </cfRule>
  </conditionalFormatting>
  <conditionalFormatting sqref="A39:CM44">
    <cfRule type="expression" dxfId="3" priority="6">
      <formula>$C$5&lt;5</formula>
    </cfRule>
  </conditionalFormatting>
  <conditionalFormatting sqref="A33:CM37">
    <cfRule type="expression" dxfId="2" priority="5">
      <formula>$C$5&lt;4</formula>
    </cfRule>
  </conditionalFormatting>
  <conditionalFormatting sqref="A21:CM25">
    <cfRule type="expression" dxfId="1" priority="3">
      <formula>$C$5&lt;2</formula>
    </cfRule>
  </conditionalFormatting>
  <conditionalFormatting sqref="A27:CM31">
    <cfRule type="expression" dxfId="0" priority="4">
      <formula>$C$5&lt;3</formula>
    </cfRule>
  </conditionalFormatting>
  <dataValidations count="1">
    <dataValidation type="list" allowBlank="1" showInputMessage="1" showErrorMessage="1" sqref="B11 E11 H11 K11 N11" xr:uid="{69450322-EEC6-47F3-A9F8-CB5F0C7BDBBE}">
      <formula1>"Renewal, Enhancement"</formula1>
    </dataValidation>
  </dataValidations>
  <pageMargins left="0.7" right="0.7" top="0.75" bottom="0.75" header="0.3" footer="0.3"/>
  <pageSetup paperSize="9" orientation="portrait" r:id="rId1"/>
  <headerFooter>
    <oddHeader>&amp;C&amp;"Calibri"&amp;10&amp;K000000OFFICIAL&amp;1#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BF6112-7DB7-4A70-AAA9-0E8E31D19041}">
          <x14:formula1>
            <xm:f>'Carbon Prices'!$A$10:$A$12</xm:f>
          </x14:formula1>
          <xm:sqref>B10 N12 N10 K12 K10 H12 H10 E12 E10 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3A588-2973-4B60-931C-A932D42BA043}">
  <sheetPr codeName="Sheet6">
    <tabColor theme="8"/>
  </sheetPr>
  <dimension ref="A1:F3"/>
  <sheetViews>
    <sheetView zoomScale="80" zoomScaleNormal="80" workbookViewId="0">
      <selection activeCell="H2" sqref="H2"/>
    </sheetView>
  </sheetViews>
  <sheetFormatPr defaultRowHeight="12.5" x14ac:dyDescent="0.25"/>
  <cols>
    <col min="1" max="1" width="12.08984375" customWidth="1"/>
  </cols>
  <sheetData>
    <row r="1" spans="1:6" ht="30" customHeight="1" x14ac:dyDescent="0.35">
      <c r="A1" s="13" t="s">
        <v>2</v>
      </c>
      <c r="B1" s="128" t="s">
        <v>63</v>
      </c>
      <c r="C1" s="128"/>
      <c r="D1" s="128"/>
      <c r="E1" s="128"/>
      <c r="F1" s="128"/>
    </row>
    <row r="2" spans="1:6" ht="14.5" x14ac:dyDescent="0.35">
      <c r="A2" s="15" t="s">
        <v>8</v>
      </c>
      <c r="B2" s="129" t="s">
        <v>42</v>
      </c>
      <c r="C2" s="129"/>
      <c r="D2" s="129"/>
      <c r="E2" s="129"/>
      <c r="F2" s="129"/>
    </row>
    <row r="3" spans="1:6" ht="14.5" x14ac:dyDescent="0.35">
      <c r="A3" s="15" t="s">
        <v>4</v>
      </c>
      <c r="B3" s="130"/>
      <c r="C3" s="130"/>
      <c r="D3" s="130"/>
      <c r="E3" s="130"/>
      <c r="F3" s="130"/>
    </row>
  </sheetData>
  <mergeCells count="3">
    <mergeCell ref="B1:F1"/>
    <mergeCell ref="B2:F2"/>
    <mergeCell ref="B3:F3"/>
  </mergeCells>
  <pageMargins left="0.7" right="0.7" top="0.75" bottom="0.75" header="0.3" footer="0.3"/>
  <pageSetup paperSize="9" orientation="portrait" r:id="rId1"/>
  <headerFooter>
    <oddHeader>&amp;C&amp;"Calibri"&amp;10&amp;K000000OFFICIAL&amp;1#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Emissions Forecast</vt:lpstr>
      <vt:lpstr>Carbon Prices</vt:lpstr>
      <vt:lpstr>Inflation</vt:lpstr>
      <vt:lpstr>Discount Rates</vt:lpstr>
      <vt:lpstr>Cost of Emissions</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Ward</dc:creator>
  <cp:lastModifiedBy>Naomi Sandford-De Quincey</cp:lastModifiedBy>
  <dcterms:created xsi:type="dcterms:W3CDTF">2021-06-09T11:13:10Z</dcterms:created>
  <dcterms:modified xsi:type="dcterms:W3CDTF">2022-01-04T11:07:39Z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2022-01-04T11:07:32Z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a030ccd4-bad6-423a-9399-b015a4f8c6ba</vt:lpwstr>
  </property>
  <property fmtid="{D5CDD505-2E9C-101B-9397-08002B2CF9AE}" pid="8" name="MSIP_Label_8577031b-11bc-4db9-b655-7d79027ad570_ContentBits">
    <vt:lpwstr>1</vt:lpwstr>
  </property>
</Properties>
</file>