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S:\Non Design Jobs\#HAVS\previous publication\"/>
    </mc:Choice>
  </mc:AlternateContent>
  <xr:revisionPtr revIDLastSave="0" documentId="13_ncr:1_{7EE3DCCF-8FF4-4F31-B3DB-A428D67B851C}" xr6:coauthVersionLast="47" xr6:coauthVersionMax="47" xr10:uidLastSave="{00000000-0000-0000-0000-000000000000}"/>
  <bookViews>
    <workbookView xWindow="-120" yWindow="-120" windowWidth="38640" windowHeight="21240" activeTab="1" xr2:uid="{00000000-000D-0000-FFFF-FFFF00000000}"/>
  </bookViews>
  <sheets>
    <sheet name="Instructions &amp; Liability" sheetId="3" r:id="rId1"/>
    <sheet name="Vibration &amp; Sound Data" sheetId="1" r:id="rId2"/>
  </sheets>
  <definedNames>
    <definedName name="_xlnm._FilterDatabase" localSheetId="1" hidden="1">'Vibration &amp; Sound Data'!$A$1:$N$631</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J304" i="1" l="1"/>
  <c r="K304" i="1" s="1"/>
  <c r="I304" i="1"/>
  <c r="H304" i="1"/>
  <c r="J303" i="1"/>
  <c r="K303" i="1" s="1"/>
  <c r="I303" i="1"/>
  <c r="H303" i="1"/>
  <c r="H243" i="1"/>
  <c r="I243" i="1"/>
  <c r="J243" i="1"/>
  <c r="K243" i="1" s="1"/>
  <c r="J309" i="1"/>
  <c r="K309" i="1" s="1"/>
  <c r="I309" i="1"/>
  <c r="H309" i="1"/>
  <c r="J308" i="1"/>
  <c r="K308" i="1" s="1"/>
  <c r="I308" i="1"/>
  <c r="H308" i="1"/>
  <c r="J406" i="1"/>
  <c r="K406" i="1" s="1"/>
  <c r="I406" i="1"/>
  <c r="H406" i="1"/>
  <c r="H186" i="1"/>
  <c r="I186" i="1"/>
  <c r="J186" i="1"/>
  <c r="K186" i="1" s="1"/>
  <c r="H223" i="1"/>
  <c r="I223" i="1"/>
  <c r="J223" i="1"/>
  <c r="K223" i="1" s="1"/>
  <c r="J214" i="1"/>
  <c r="K214" i="1" s="1"/>
  <c r="I214" i="1"/>
  <c r="H214" i="1"/>
  <c r="J196" i="1"/>
  <c r="K196" i="1" s="1"/>
  <c r="I196" i="1"/>
  <c r="H196" i="1"/>
  <c r="J194" i="1"/>
  <c r="K194" i="1" s="1"/>
  <c r="I194" i="1"/>
  <c r="H194" i="1"/>
  <c r="J195" i="1"/>
  <c r="K195" i="1" s="1"/>
  <c r="I195" i="1"/>
  <c r="H195" i="1"/>
  <c r="J197" i="1"/>
  <c r="K197" i="1" s="1"/>
  <c r="I197" i="1"/>
  <c r="H197" i="1"/>
  <c r="J209" i="1"/>
  <c r="K209" i="1" s="1"/>
  <c r="I209" i="1"/>
  <c r="H209" i="1"/>
  <c r="J126" i="1"/>
  <c r="K126" i="1" s="1"/>
  <c r="I126" i="1"/>
  <c r="H126" i="1"/>
  <c r="J150" i="1"/>
  <c r="K150" i="1" s="1"/>
  <c r="I150" i="1"/>
  <c r="H150" i="1"/>
  <c r="J134" i="1"/>
  <c r="K134" i="1" s="1"/>
  <c r="I134" i="1"/>
  <c r="H134" i="1"/>
  <c r="J160" i="1"/>
  <c r="K160" i="1" s="1"/>
  <c r="I160" i="1"/>
  <c r="H160" i="1"/>
  <c r="H17" i="1"/>
  <c r="I360" i="1"/>
  <c r="J360" i="1"/>
  <c r="K360" i="1" s="1"/>
  <c r="H360" i="1"/>
  <c r="H357" i="1"/>
  <c r="H206" i="1"/>
  <c r="I206" i="1"/>
  <c r="J206" i="1"/>
  <c r="K206" i="1" s="1"/>
  <c r="H67" i="1"/>
  <c r="I67" i="1"/>
  <c r="J67" i="1"/>
  <c r="K67" i="1" s="1"/>
  <c r="H350" i="1"/>
  <c r="I350" i="1"/>
  <c r="J350" i="1"/>
  <c r="K350" i="1" s="1"/>
  <c r="H332" i="1"/>
  <c r="I332" i="1"/>
  <c r="J332" i="1"/>
  <c r="K332" i="1" s="1"/>
  <c r="H60" i="1"/>
  <c r="I60" i="1"/>
  <c r="J60" i="1"/>
  <c r="K60" i="1" s="1"/>
  <c r="H311" i="1"/>
  <c r="I311" i="1"/>
  <c r="J311" i="1"/>
  <c r="K311" i="1" s="1"/>
  <c r="H312" i="1"/>
  <c r="I312" i="1"/>
  <c r="J312" i="1"/>
  <c r="K312" i="1" s="1"/>
  <c r="H313" i="1"/>
  <c r="I313" i="1"/>
  <c r="J313" i="1"/>
  <c r="K313" i="1" s="1"/>
  <c r="J259" i="1"/>
  <c r="K259" i="1" s="1"/>
  <c r="I259" i="1"/>
  <c r="H259" i="1"/>
  <c r="H257" i="1"/>
  <c r="H258" i="1"/>
  <c r="I257" i="1"/>
  <c r="I258" i="1"/>
  <c r="J257" i="1"/>
  <c r="K257" i="1" s="1"/>
  <c r="J258" i="1"/>
  <c r="K258" i="1" s="1"/>
  <c r="H329" i="1"/>
  <c r="H224" i="1" l="1"/>
  <c r="I224" i="1"/>
  <c r="J224" i="1"/>
  <c r="K224" i="1" s="1"/>
  <c r="H225" i="1"/>
  <c r="I225" i="1"/>
  <c r="J225" i="1"/>
  <c r="K225" i="1" s="1"/>
  <c r="H200" i="1"/>
  <c r="I200" i="1"/>
  <c r="J200" i="1"/>
  <c r="K200" i="1" s="1"/>
  <c r="I136" i="1" l="1"/>
  <c r="J136" i="1"/>
  <c r="K136" i="1" s="1"/>
  <c r="H136" i="1"/>
  <c r="J239" i="1" l="1"/>
  <c r="K239" i="1" s="1"/>
  <c r="I239" i="1"/>
  <c r="H239" i="1"/>
  <c r="J363" i="1" l="1"/>
  <c r="K363" i="1" s="1"/>
  <c r="I363" i="1"/>
  <c r="H363" i="1"/>
  <c r="I364" i="1" l="1"/>
  <c r="J348" i="1"/>
  <c r="K348" i="1" s="1"/>
  <c r="I348" i="1"/>
  <c r="H348" i="1"/>
  <c r="H99" i="1" l="1"/>
  <c r="I99" i="1"/>
  <c r="J99" i="1"/>
  <c r="K99" i="1" s="1"/>
  <c r="K158" i="1"/>
  <c r="K161" i="1"/>
  <c r="J81" i="1"/>
  <c r="K81" i="1" s="1"/>
  <c r="J82" i="1"/>
  <c r="K82" i="1" s="1"/>
  <c r="I82" i="1"/>
  <c r="H82" i="1"/>
  <c r="I81" i="1"/>
  <c r="H81" i="1"/>
  <c r="J80" i="1"/>
  <c r="K80" i="1" s="1"/>
  <c r="H176" i="1" l="1"/>
  <c r="I176" i="1"/>
  <c r="J176" i="1"/>
  <c r="K176" i="1" s="1"/>
  <c r="H351" i="1" l="1"/>
  <c r="I351" i="1"/>
  <c r="J351" i="1"/>
  <c r="K351" i="1" s="1"/>
  <c r="H316" i="1"/>
  <c r="I316" i="1"/>
  <c r="J316" i="1"/>
  <c r="K316" i="1" s="1"/>
  <c r="H317" i="1"/>
  <c r="I317" i="1"/>
  <c r="J317" i="1"/>
  <c r="K317" i="1" s="1"/>
  <c r="H340" i="1" l="1"/>
  <c r="I340" i="1"/>
  <c r="J340" i="1"/>
  <c r="K340" i="1" s="1"/>
  <c r="H10" i="1" l="1"/>
  <c r="I10" i="1"/>
  <c r="J10" i="1"/>
  <c r="K10" i="1" s="1"/>
  <c r="H11" i="1"/>
  <c r="I11" i="1"/>
  <c r="J11" i="1"/>
  <c r="K11" i="1" s="1"/>
  <c r="H6" i="1"/>
  <c r="I6" i="1"/>
  <c r="J6" i="1"/>
  <c r="K6" i="1" s="1"/>
  <c r="H7" i="1"/>
  <c r="I7" i="1"/>
  <c r="J7" i="1"/>
  <c r="K7" i="1" s="1"/>
  <c r="H8" i="1"/>
  <c r="I8" i="1"/>
  <c r="J8" i="1"/>
  <c r="K8" i="1" s="1"/>
  <c r="H9" i="1"/>
  <c r="I9" i="1"/>
  <c r="J9" i="1"/>
  <c r="K9" i="1" s="1"/>
  <c r="H12" i="1"/>
  <c r="I12" i="1"/>
  <c r="J12" i="1"/>
  <c r="K12" i="1" s="1"/>
  <c r="H13" i="1"/>
  <c r="I13" i="1"/>
  <c r="J13" i="1"/>
  <c r="K13" i="1" s="1"/>
  <c r="H14" i="1"/>
  <c r="I14" i="1"/>
  <c r="J14" i="1"/>
  <c r="K14" i="1" s="1"/>
  <c r="H15" i="1"/>
  <c r="I15" i="1"/>
  <c r="J15" i="1"/>
  <c r="K15" i="1" s="1"/>
  <c r="H16" i="1"/>
  <c r="I16" i="1"/>
  <c r="J16" i="1"/>
  <c r="K16" i="1" s="1"/>
  <c r="H387" i="1" l="1"/>
  <c r="I387" i="1"/>
  <c r="J387" i="1"/>
  <c r="K387" i="1" s="1"/>
  <c r="H388" i="1"/>
  <c r="I388" i="1"/>
  <c r="J388" i="1"/>
  <c r="K388" i="1" s="1"/>
  <c r="H384" i="1"/>
  <c r="I384" i="1"/>
  <c r="J384" i="1"/>
  <c r="K384" i="1" s="1"/>
  <c r="H385" i="1"/>
  <c r="I385" i="1"/>
  <c r="J385" i="1"/>
  <c r="K385" i="1" s="1"/>
  <c r="H374" i="1"/>
  <c r="I374" i="1"/>
  <c r="J374" i="1"/>
  <c r="K374" i="1" s="1"/>
  <c r="H375" i="1"/>
  <c r="I375" i="1"/>
  <c r="J375" i="1"/>
  <c r="K375" i="1" s="1"/>
  <c r="H372" i="1"/>
  <c r="I372" i="1"/>
  <c r="J372" i="1"/>
  <c r="K372" i="1" s="1"/>
  <c r="H373" i="1"/>
  <c r="I373" i="1"/>
  <c r="J373" i="1"/>
  <c r="K373" i="1" s="1"/>
  <c r="H218" i="1"/>
  <c r="I218" i="1"/>
  <c r="J218" i="1"/>
  <c r="K218" i="1" s="1"/>
  <c r="H219" i="1"/>
  <c r="I219" i="1"/>
  <c r="J219" i="1"/>
  <c r="K219" i="1" s="1"/>
  <c r="H220" i="1"/>
  <c r="I220" i="1"/>
  <c r="J220" i="1"/>
  <c r="K220" i="1" s="1"/>
  <c r="H221" i="1"/>
  <c r="I221" i="1"/>
  <c r="J221" i="1"/>
  <c r="K221" i="1" s="1"/>
  <c r="H402" i="1"/>
  <c r="I402" i="1"/>
  <c r="J402" i="1"/>
  <c r="K402" i="1" s="1"/>
  <c r="H401" i="1"/>
  <c r="I401" i="1"/>
  <c r="J401" i="1"/>
  <c r="K401" i="1" s="1"/>
  <c r="J392" i="1"/>
  <c r="K392" i="1" s="1"/>
  <c r="I392" i="1"/>
  <c r="H392" i="1"/>
  <c r="H391" i="1"/>
  <c r="I391" i="1"/>
  <c r="J391" i="1"/>
  <c r="K391" i="1" s="1"/>
  <c r="H379" i="1"/>
  <c r="I379" i="1"/>
  <c r="J379" i="1"/>
  <c r="K379" i="1" s="1"/>
  <c r="H380" i="1"/>
  <c r="I380" i="1"/>
  <c r="J380" i="1"/>
  <c r="K380" i="1" s="1"/>
  <c r="H381" i="1"/>
  <c r="I381" i="1"/>
  <c r="J381" i="1"/>
  <c r="K381" i="1" s="1"/>
  <c r="H378" i="1"/>
  <c r="I378" i="1"/>
  <c r="J378" i="1"/>
  <c r="K378" i="1" s="1"/>
  <c r="H273" i="1"/>
  <c r="I273" i="1"/>
  <c r="J273" i="1"/>
  <c r="K273" i="1" s="1"/>
  <c r="H274" i="1"/>
  <c r="I274" i="1"/>
  <c r="J274" i="1"/>
  <c r="K274" i="1" s="1"/>
  <c r="H275" i="1"/>
  <c r="I275" i="1"/>
  <c r="J275" i="1"/>
  <c r="K275" i="1" s="1"/>
  <c r="H276" i="1"/>
  <c r="I276" i="1"/>
  <c r="J276" i="1"/>
  <c r="K276" i="1" s="1"/>
  <c r="H26" i="1"/>
  <c r="I26" i="1"/>
  <c r="J26" i="1"/>
  <c r="K26" i="1" s="1"/>
  <c r="H27" i="1"/>
  <c r="I27" i="1"/>
  <c r="J27" i="1"/>
  <c r="K27" i="1" s="1"/>
  <c r="H25" i="1"/>
  <c r="I25" i="1"/>
  <c r="J25" i="1"/>
  <c r="K25" i="1" s="1"/>
  <c r="J182" i="1"/>
  <c r="K182" i="1" s="1"/>
  <c r="I182" i="1"/>
  <c r="H182" i="1"/>
  <c r="J181" i="1"/>
  <c r="K181" i="1" s="1"/>
  <c r="I181" i="1"/>
  <c r="H181" i="1"/>
  <c r="H180" i="1"/>
  <c r="I180" i="1"/>
  <c r="J180" i="1"/>
  <c r="K180" i="1" s="1"/>
  <c r="H179" i="1"/>
  <c r="I179" i="1"/>
  <c r="J179" i="1"/>
  <c r="K179" i="1" s="1"/>
  <c r="H417" i="1" l="1"/>
  <c r="I417" i="1"/>
  <c r="J417" i="1"/>
  <c r="K417" i="1" s="1"/>
  <c r="I357" i="1"/>
  <c r="J357" i="1"/>
  <c r="K357" i="1" s="1"/>
  <c r="F345" i="1"/>
  <c r="H128" i="1" l="1"/>
  <c r="I128" i="1"/>
  <c r="J128" i="1"/>
  <c r="K128" i="1" s="1"/>
  <c r="H129" i="1"/>
  <c r="I129" i="1"/>
  <c r="J129" i="1"/>
  <c r="K129" i="1" s="1"/>
  <c r="H130" i="1"/>
  <c r="I130" i="1"/>
  <c r="J130" i="1"/>
  <c r="K130" i="1" s="1"/>
  <c r="H131" i="1"/>
  <c r="I131" i="1"/>
  <c r="J131" i="1"/>
  <c r="K131" i="1" s="1"/>
  <c r="H132" i="1"/>
  <c r="I132" i="1"/>
  <c r="J132" i="1"/>
  <c r="K132" i="1" s="1"/>
  <c r="H133" i="1"/>
  <c r="I133" i="1"/>
  <c r="J133" i="1"/>
  <c r="K133" i="1" s="1"/>
  <c r="H135" i="1"/>
  <c r="I135" i="1"/>
  <c r="J135" i="1"/>
  <c r="K135" i="1" s="1"/>
  <c r="H137" i="1"/>
  <c r="I137" i="1"/>
  <c r="J137" i="1"/>
  <c r="K137" i="1" s="1"/>
  <c r="H138" i="1"/>
  <c r="I138" i="1"/>
  <c r="J138" i="1"/>
  <c r="K138" i="1" s="1"/>
  <c r="H139" i="1"/>
  <c r="I139" i="1"/>
  <c r="J139" i="1"/>
  <c r="K139" i="1" s="1"/>
  <c r="H140" i="1"/>
  <c r="I140" i="1"/>
  <c r="J140" i="1"/>
  <c r="K140" i="1" s="1"/>
  <c r="H141" i="1"/>
  <c r="I141" i="1"/>
  <c r="J141" i="1"/>
  <c r="K141" i="1" s="1"/>
  <c r="H142" i="1"/>
  <c r="I142" i="1"/>
  <c r="J142" i="1"/>
  <c r="K142" i="1" s="1"/>
  <c r="H143" i="1"/>
  <c r="I143" i="1"/>
  <c r="J143" i="1"/>
  <c r="K143" i="1" s="1"/>
  <c r="H144" i="1"/>
  <c r="I144" i="1"/>
  <c r="J144" i="1"/>
  <c r="K144" i="1" s="1"/>
  <c r="H145" i="1"/>
  <c r="I145" i="1"/>
  <c r="J145" i="1"/>
  <c r="K145" i="1" s="1"/>
  <c r="H146" i="1"/>
  <c r="I146" i="1"/>
  <c r="J146" i="1"/>
  <c r="K146" i="1" s="1"/>
  <c r="H147" i="1"/>
  <c r="I147" i="1"/>
  <c r="J147" i="1"/>
  <c r="K147" i="1" s="1"/>
  <c r="H148" i="1"/>
  <c r="I148" i="1"/>
  <c r="J148" i="1"/>
  <c r="K148" i="1" s="1"/>
  <c r="H149" i="1"/>
  <c r="I149" i="1"/>
  <c r="J149" i="1"/>
  <c r="K149" i="1" s="1"/>
  <c r="H151" i="1"/>
  <c r="I151" i="1"/>
  <c r="J151" i="1"/>
  <c r="K151" i="1" s="1"/>
  <c r="H153" i="1"/>
  <c r="I153" i="1"/>
  <c r="J153" i="1"/>
  <c r="K153" i="1" s="1"/>
  <c r="H154" i="1"/>
  <c r="I154" i="1"/>
  <c r="J154" i="1"/>
  <c r="K154" i="1" s="1"/>
  <c r="H155" i="1"/>
  <c r="I155" i="1"/>
  <c r="J155" i="1"/>
  <c r="K155" i="1" s="1"/>
  <c r="H156" i="1"/>
  <c r="I156" i="1"/>
  <c r="J156" i="1"/>
  <c r="K156" i="1" s="1"/>
  <c r="H157" i="1"/>
  <c r="I157" i="1"/>
  <c r="J157" i="1"/>
  <c r="K157" i="1" s="1"/>
  <c r="H159" i="1"/>
  <c r="I159" i="1"/>
  <c r="J159" i="1"/>
  <c r="K159" i="1" s="1"/>
  <c r="H162" i="1"/>
  <c r="I162" i="1"/>
  <c r="J162" i="1"/>
  <c r="K162" i="1" s="1"/>
  <c r="H163" i="1"/>
  <c r="I163" i="1"/>
  <c r="J163" i="1"/>
  <c r="K163" i="1" s="1"/>
  <c r="F98" i="1"/>
  <c r="F94" i="1"/>
  <c r="F92" i="1"/>
  <c r="F91" i="1"/>
  <c r="H77" i="1"/>
  <c r="F57" i="1"/>
  <c r="H5" i="1" l="1"/>
  <c r="I5" i="1"/>
  <c r="J5" i="1"/>
  <c r="K5" i="1" s="1"/>
  <c r="I17" i="1"/>
  <c r="J17" i="1"/>
  <c r="K17" i="1" s="1"/>
  <c r="H18" i="1"/>
  <c r="I18" i="1"/>
  <c r="J18" i="1"/>
  <c r="K18" i="1" s="1"/>
  <c r="H20" i="1"/>
  <c r="I20" i="1"/>
  <c r="J20" i="1"/>
  <c r="K20" i="1" s="1"/>
  <c r="H21" i="1"/>
  <c r="I21" i="1"/>
  <c r="J21" i="1"/>
  <c r="K21" i="1" s="1"/>
  <c r="H22" i="1"/>
  <c r="I22" i="1"/>
  <c r="J22" i="1"/>
  <c r="K22" i="1" s="1"/>
  <c r="H23" i="1"/>
  <c r="I23" i="1"/>
  <c r="J23" i="1"/>
  <c r="K23" i="1" s="1"/>
  <c r="H24" i="1"/>
  <c r="I24" i="1"/>
  <c r="J24" i="1"/>
  <c r="K24" i="1" s="1"/>
  <c r="H28" i="1"/>
  <c r="I28" i="1"/>
  <c r="J28" i="1"/>
  <c r="K28" i="1" s="1"/>
  <c r="H29" i="1"/>
  <c r="I29" i="1"/>
  <c r="J29" i="1"/>
  <c r="K29" i="1" s="1"/>
  <c r="H30" i="1"/>
  <c r="I30" i="1"/>
  <c r="J30" i="1"/>
  <c r="K30" i="1" s="1"/>
  <c r="H31" i="1"/>
  <c r="I31" i="1"/>
  <c r="J31" i="1"/>
  <c r="K31" i="1" s="1"/>
  <c r="H32" i="1"/>
  <c r="I32" i="1"/>
  <c r="J32" i="1"/>
  <c r="K32" i="1" s="1"/>
  <c r="H33" i="1"/>
  <c r="I33" i="1"/>
  <c r="J33" i="1"/>
  <c r="K33" i="1" s="1"/>
  <c r="H34" i="1"/>
  <c r="I34" i="1"/>
  <c r="J34" i="1"/>
  <c r="K34" i="1" s="1"/>
  <c r="H35" i="1"/>
  <c r="I35" i="1"/>
  <c r="J35" i="1"/>
  <c r="K35" i="1" s="1"/>
  <c r="H36" i="1"/>
  <c r="I36" i="1"/>
  <c r="J36" i="1"/>
  <c r="K36" i="1" s="1"/>
  <c r="H37" i="1"/>
  <c r="I37" i="1"/>
  <c r="J37" i="1"/>
  <c r="K37" i="1" s="1"/>
  <c r="H38" i="1"/>
  <c r="I38" i="1"/>
  <c r="J38" i="1"/>
  <c r="K38" i="1" s="1"/>
  <c r="H39" i="1"/>
  <c r="I39" i="1"/>
  <c r="J39" i="1"/>
  <c r="K39" i="1" s="1"/>
  <c r="H40" i="1"/>
  <c r="I40" i="1"/>
  <c r="J40" i="1"/>
  <c r="K40" i="1" s="1"/>
  <c r="H41" i="1"/>
  <c r="I41" i="1"/>
  <c r="J41" i="1"/>
  <c r="K41" i="1" s="1"/>
  <c r="H42" i="1"/>
  <c r="I42" i="1"/>
  <c r="J42" i="1"/>
  <c r="K42" i="1" s="1"/>
  <c r="H43" i="1"/>
  <c r="I43" i="1"/>
  <c r="J43" i="1"/>
  <c r="K43" i="1" s="1"/>
  <c r="H44" i="1"/>
  <c r="I44" i="1"/>
  <c r="J44" i="1"/>
  <c r="K44" i="1" s="1"/>
  <c r="H45" i="1"/>
  <c r="I45" i="1"/>
  <c r="J45" i="1"/>
  <c r="K45" i="1" s="1"/>
  <c r="H46" i="1"/>
  <c r="I46" i="1"/>
  <c r="J46" i="1"/>
  <c r="K46" i="1" s="1"/>
  <c r="H47" i="1"/>
  <c r="I47" i="1"/>
  <c r="J47" i="1"/>
  <c r="K47" i="1" s="1"/>
  <c r="H48" i="1"/>
  <c r="I48" i="1"/>
  <c r="J48" i="1"/>
  <c r="K48" i="1" s="1"/>
  <c r="H49" i="1"/>
  <c r="I49" i="1"/>
  <c r="J49" i="1"/>
  <c r="K49" i="1" s="1"/>
  <c r="H50" i="1"/>
  <c r="I50" i="1"/>
  <c r="J50" i="1"/>
  <c r="K50" i="1" s="1"/>
  <c r="H51" i="1"/>
  <c r="I51" i="1"/>
  <c r="J51" i="1"/>
  <c r="K51" i="1" s="1"/>
  <c r="H52" i="1"/>
  <c r="I52" i="1"/>
  <c r="J52" i="1"/>
  <c r="K52" i="1" s="1"/>
  <c r="H53" i="1"/>
  <c r="I53" i="1"/>
  <c r="J53" i="1"/>
  <c r="K53" i="1" s="1"/>
  <c r="H54" i="1"/>
  <c r="I54" i="1"/>
  <c r="J54" i="1"/>
  <c r="K54" i="1" s="1"/>
  <c r="H55" i="1"/>
  <c r="I55" i="1"/>
  <c r="J55" i="1"/>
  <c r="K55" i="1" s="1"/>
  <c r="H56" i="1"/>
  <c r="I56" i="1"/>
  <c r="J56" i="1"/>
  <c r="K56" i="1" s="1"/>
  <c r="H57" i="1"/>
  <c r="I57" i="1"/>
  <c r="J57" i="1"/>
  <c r="K57" i="1" s="1"/>
  <c r="H58" i="1"/>
  <c r="I58" i="1"/>
  <c r="J58" i="1"/>
  <c r="K58" i="1" s="1"/>
  <c r="H59" i="1"/>
  <c r="I59" i="1"/>
  <c r="J59" i="1"/>
  <c r="K59" i="1" s="1"/>
  <c r="H61" i="1"/>
  <c r="I61" i="1"/>
  <c r="J61" i="1"/>
  <c r="K61" i="1" s="1"/>
  <c r="H62" i="1"/>
  <c r="I62" i="1"/>
  <c r="J62" i="1"/>
  <c r="K62" i="1" s="1"/>
  <c r="H63" i="1"/>
  <c r="I63" i="1"/>
  <c r="J63" i="1"/>
  <c r="K63" i="1" s="1"/>
  <c r="H65" i="1"/>
  <c r="I65" i="1"/>
  <c r="J65" i="1"/>
  <c r="K65" i="1" s="1"/>
  <c r="H66" i="1"/>
  <c r="I66" i="1"/>
  <c r="J66" i="1"/>
  <c r="K66" i="1" s="1"/>
  <c r="H68" i="1"/>
  <c r="I68" i="1"/>
  <c r="J68" i="1"/>
  <c r="K68" i="1" s="1"/>
  <c r="H69" i="1"/>
  <c r="I69" i="1"/>
  <c r="J69" i="1"/>
  <c r="K69" i="1" s="1"/>
  <c r="H70" i="1"/>
  <c r="I70" i="1"/>
  <c r="J70" i="1"/>
  <c r="K70" i="1" s="1"/>
  <c r="H71" i="1"/>
  <c r="I71" i="1"/>
  <c r="J71" i="1"/>
  <c r="K71" i="1" s="1"/>
  <c r="H72" i="1"/>
  <c r="I72" i="1"/>
  <c r="J72" i="1"/>
  <c r="K72" i="1" s="1"/>
  <c r="H73" i="1"/>
  <c r="I73" i="1"/>
  <c r="J73" i="1"/>
  <c r="K73" i="1" s="1"/>
  <c r="H74" i="1"/>
  <c r="I74" i="1"/>
  <c r="J74" i="1"/>
  <c r="K74" i="1" s="1"/>
  <c r="H75" i="1"/>
  <c r="I75" i="1"/>
  <c r="J75" i="1"/>
  <c r="K75" i="1" s="1"/>
  <c r="I77" i="1"/>
  <c r="J77" i="1"/>
  <c r="K77" i="1" s="1"/>
  <c r="H78" i="1"/>
  <c r="I78" i="1"/>
  <c r="J78" i="1"/>
  <c r="K78" i="1" s="1"/>
  <c r="H79" i="1"/>
  <c r="I79" i="1"/>
  <c r="J79" i="1"/>
  <c r="K79" i="1" s="1"/>
  <c r="H80" i="1"/>
  <c r="I80" i="1"/>
  <c r="H83" i="1"/>
  <c r="I83" i="1"/>
  <c r="J83" i="1"/>
  <c r="K83" i="1" s="1"/>
  <c r="H84" i="1"/>
  <c r="I84" i="1"/>
  <c r="J84" i="1"/>
  <c r="K84" i="1" s="1"/>
  <c r="H85" i="1"/>
  <c r="I85" i="1"/>
  <c r="J85" i="1"/>
  <c r="K85" i="1" s="1"/>
  <c r="H86" i="1"/>
  <c r="I86" i="1"/>
  <c r="J86" i="1"/>
  <c r="K86" i="1" s="1"/>
  <c r="H87" i="1"/>
  <c r="I87" i="1"/>
  <c r="J87" i="1"/>
  <c r="K87" i="1" s="1"/>
  <c r="H88" i="1"/>
  <c r="I88" i="1"/>
  <c r="J88" i="1"/>
  <c r="K88" i="1" s="1"/>
  <c r="H89" i="1"/>
  <c r="I89" i="1"/>
  <c r="J89" i="1"/>
  <c r="K89" i="1" s="1"/>
  <c r="H90" i="1"/>
  <c r="I90" i="1"/>
  <c r="J90" i="1"/>
  <c r="K90" i="1" s="1"/>
  <c r="H91" i="1"/>
  <c r="I91" i="1"/>
  <c r="J91" i="1"/>
  <c r="K91" i="1" s="1"/>
  <c r="H92" i="1"/>
  <c r="I92" i="1"/>
  <c r="J92" i="1"/>
  <c r="K92" i="1" s="1"/>
  <c r="H93" i="1"/>
  <c r="I93" i="1"/>
  <c r="J93" i="1"/>
  <c r="K93" i="1" s="1"/>
  <c r="H94" i="1"/>
  <c r="I94" i="1"/>
  <c r="J94" i="1"/>
  <c r="K94" i="1" s="1"/>
  <c r="H95" i="1"/>
  <c r="I95" i="1"/>
  <c r="J95" i="1"/>
  <c r="K95" i="1" s="1"/>
  <c r="H96" i="1"/>
  <c r="I96" i="1"/>
  <c r="J96" i="1"/>
  <c r="K96" i="1" s="1"/>
  <c r="H97" i="1"/>
  <c r="I97" i="1"/>
  <c r="J97" i="1"/>
  <c r="K97" i="1" s="1"/>
  <c r="H98" i="1"/>
  <c r="I98" i="1"/>
  <c r="J98" i="1"/>
  <c r="K98" i="1" s="1"/>
  <c r="H100" i="1"/>
  <c r="I100" i="1"/>
  <c r="J100" i="1"/>
  <c r="K100" i="1" s="1"/>
  <c r="H101" i="1"/>
  <c r="I101" i="1"/>
  <c r="J101" i="1"/>
  <c r="K101" i="1" s="1"/>
  <c r="H102" i="1"/>
  <c r="I102" i="1"/>
  <c r="J102" i="1"/>
  <c r="K102" i="1" s="1"/>
  <c r="H103" i="1"/>
  <c r="I103" i="1"/>
  <c r="J103" i="1"/>
  <c r="K103" i="1" s="1"/>
  <c r="H104" i="1"/>
  <c r="I104" i="1"/>
  <c r="J104" i="1"/>
  <c r="K104" i="1" s="1"/>
  <c r="H105" i="1"/>
  <c r="I105" i="1"/>
  <c r="J105" i="1"/>
  <c r="K105" i="1" s="1"/>
  <c r="H106" i="1"/>
  <c r="I106" i="1"/>
  <c r="J106" i="1"/>
  <c r="K106" i="1" s="1"/>
  <c r="H107" i="1"/>
  <c r="I107" i="1"/>
  <c r="J107" i="1"/>
  <c r="K107" i="1" s="1"/>
  <c r="H108" i="1"/>
  <c r="I108" i="1"/>
  <c r="J108" i="1"/>
  <c r="K108" i="1" s="1"/>
  <c r="H109" i="1"/>
  <c r="I109" i="1"/>
  <c r="J109" i="1"/>
  <c r="K109" i="1" s="1"/>
  <c r="H110" i="1"/>
  <c r="I110" i="1"/>
  <c r="J110" i="1"/>
  <c r="K110" i="1" s="1"/>
  <c r="H111" i="1"/>
  <c r="I111" i="1"/>
  <c r="J111" i="1"/>
  <c r="K111" i="1" s="1"/>
  <c r="H112" i="1"/>
  <c r="I112" i="1"/>
  <c r="J112" i="1"/>
  <c r="K112" i="1" s="1"/>
  <c r="H114" i="1"/>
  <c r="I114" i="1"/>
  <c r="J114" i="1"/>
  <c r="K114" i="1" s="1"/>
  <c r="H115" i="1"/>
  <c r="I115" i="1"/>
  <c r="J115" i="1"/>
  <c r="K115" i="1" s="1"/>
  <c r="H116" i="1"/>
  <c r="I116" i="1"/>
  <c r="J116" i="1"/>
  <c r="K116" i="1" s="1"/>
  <c r="H117" i="1"/>
  <c r="I117" i="1"/>
  <c r="J117" i="1"/>
  <c r="K117" i="1" s="1"/>
  <c r="H118" i="1"/>
  <c r="I118" i="1"/>
  <c r="J118" i="1"/>
  <c r="K118" i="1" s="1"/>
  <c r="H119" i="1"/>
  <c r="I119" i="1"/>
  <c r="J119" i="1"/>
  <c r="K119" i="1" s="1"/>
  <c r="H120" i="1"/>
  <c r="I120" i="1"/>
  <c r="J120" i="1"/>
  <c r="K120" i="1" s="1"/>
  <c r="H121" i="1"/>
  <c r="I121" i="1"/>
  <c r="J121" i="1"/>
  <c r="K121" i="1" s="1"/>
  <c r="H122" i="1"/>
  <c r="I122" i="1"/>
  <c r="J122" i="1"/>
  <c r="K122" i="1" s="1"/>
  <c r="H124" i="1"/>
  <c r="I124" i="1"/>
  <c r="J124" i="1"/>
  <c r="K124" i="1" s="1"/>
  <c r="H125" i="1"/>
  <c r="I125" i="1"/>
  <c r="J125" i="1"/>
  <c r="K125" i="1" s="1"/>
  <c r="H164" i="1"/>
  <c r="I164" i="1"/>
  <c r="J164" i="1"/>
  <c r="K164" i="1" s="1"/>
  <c r="H165" i="1"/>
  <c r="I165" i="1"/>
  <c r="J165" i="1"/>
  <c r="K165" i="1" s="1"/>
  <c r="H169" i="1"/>
  <c r="I169" i="1"/>
  <c r="J169" i="1"/>
  <c r="K169" i="1" s="1"/>
  <c r="H170" i="1"/>
  <c r="I170" i="1"/>
  <c r="J170" i="1"/>
  <c r="K170" i="1" s="1"/>
  <c r="H171" i="1"/>
  <c r="I171" i="1"/>
  <c r="J171" i="1"/>
  <c r="K171" i="1" s="1"/>
  <c r="H173" i="1"/>
  <c r="I173" i="1"/>
  <c r="J173" i="1"/>
  <c r="K173" i="1" s="1"/>
  <c r="H174" i="1"/>
  <c r="I174" i="1"/>
  <c r="J174" i="1"/>
  <c r="K174" i="1" s="1"/>
  <c r="H175" i="1"/>
  <c r="I175" i="1"/>
  <c r="J175" i="1"/>
  <c r="K175" i="1" s="1"/>
  <c r="H177" i="1"/>
  <c r="I177" i="1"/>
  <c r="J177" i="1"/>
  <c r="K177" i="1" s="1"/>
  <c r="H178" i="1"/>
  <c r="I178" i="1"/>
  <c r="J178" i="1"/>
  <c r="K178" i="1" s="1"/>
  <c r="H183" i="1"/>
  <c r="I183" i="1"/>
  <c r="J183" i="1"/>
  <c r="K183" i="1" s="1"/>
  <c r="H184" i="1"/>
  <c r="I184" i="1"/>
  <c r="J184" i="1"/>
  <c r="K184" i="1" s="1"/>
  <c r="H185" i="1"/>
  <c r="I185" i="1"/>
  <c r="J185" i="1"/>
  <c r="K185" i="1" s="1"/>
  <c r="H187" i="1"/>
  <c r="I187" i="1"/>
  <c r="J187" i="1"/>
  <c r="K187" i="1" s="1"/>
  <c r="H188" i="1"/>
  <c r="I188" i="1"/>
  <c r="J188" i="1"/>
  <c r="K188" i="1" s="1"/>
  <c r="H189" i="1"/>
  <c r="I189" i="1"/>
  <c r="J189" i="1"/>
  <c r="K189" i="1" s="1"/>
  <c r="H190" i="1"/>
  <c r="I190" i="1"/>
  <c r="J190" i="1"/>
  <c r="K190" i="1" s="1"/>
  <c r="H191" i="1"/>
  <c r="I191" i="1"/>
  <c r="J191" i="1"/>
  <c r="K191" i="1" s="1"/>
  <c r="H192" i="1"/>
  <c r="I192" i="1"/>
  <c r="J192" i="1"/>
  <c r="K192" i="1" s="1"/>
  <c r="H193" i="1"/>
  <c r="I193" i="1"/>
  <c r="J193" i="1"/>
  <c r="K193" i="1" s="1"/>
  <c r="H198" i="1"/>
  <c r="I198" i="1"/>
  <c r="J198" i="1"/>
  <c r="K198" i="1" s="1"/>
  <c r="H199" i="1"/>
  <c r="I199" i="1"/>
  <c r="J199" i="1"/>
  <c r="K199" i="1" s="1"/>
  <c r="H201" i="1"/>
  <c r="I201" i="1"/>
  <c r="J201" i="1"/>
  <c r="K201" i="1" s="1"/>
  <c r="H202" i="1"/>
  <c r="I202" i="1"/>
  <c r="J202" i="1"/>
  <c r="K202" i="1" s="1"/>
  <c r="H203" i="1"/>
  <c r="I203" i="1"/>
  <c r="J203" i="1"/>
  <c r="K203" i="1" s="1"/>
  <c r="H204" i="1"/>
  <c r="I204" i="1"/>
  <c r="J204" i="1"/>
  <c r="K204" i="1" s="1"/>
  <c r="H205" i="1"/>
  <c r="I205" i="1"/>
  <c r="J205" i="1"/>
  <c r="K205" i="1" s="1"/>
  <c r="H207" i="1"/>
  <c r="I207" i="1"/>
  <c r="J207" i="1"/>
  <c r="K207" i="1" s="1"/>
  <c r="H208" i="1"/>
  <c r="I208" i="1"/>
  <c r="J208" i="1"/>
  <c r="K208" i="1" s="1"/>
  <c r="H211" i="1"/>
  <c r="I211" i="1"/>
  <c r="J211" i="1"/>
  <c r="K211" i="1" s="1"/>
  <c r="H212" i="1"/>
  <c r="I212" i="1"/>
  <c r="J212" i="1"/>
  <c r="K212" i="1" s="1"/>
  <c r="H213" i="1"/>
  <c r="I213" i="1"/>
  <c r="J213" i="1"/>
  <c r="K213" i="1" s="1"/>
  <c r="H215" i="1"/>
  <c r="I215" i="1"/>
  <c r="J215" i="1"/>
  <c r="K215" i="1" s="1"/>
  <c r="H216" i="1"/>
  <c r="I216" i="1"/>
  <c r="J216" i="1"/>
  <c r="K216" i="1" s="1"/>
  <c r="H217" i="1"/>
  <c r="I217" i="1"/>
  <c r="J217" i="1"/>
  <c r="K217" i="1" s="1"/>
  <c r="H237" i="1"/>
  <c r="I237" i="1"/>
  <c r="J237" i="1"/>
  <c r="K237" i="1" s="1"/>
  <c r="H238" i="1"/>
  <c r="I238" i="1"/>
  <c r="J238" i="1"/>
  <c r="K238" i="1" s="1"/>
  <c r="H240" i="1"/>
  <c r="I240" i="1"/>
  <c r="J240" i="1"/>
  <c r="K240" i="1" s="1"/>
  <c r="H241" i="1"/>
  <c r="I241" i="1"/>
  <c r="J241" i="1"/>
  <c r="K241" i="1" s="1"/>
  <c r="H242" i="1"/>
  <c r="I242" i="1"/>
  <c r="J242" i="1"/>
  <c r="K242" i="1" s="1"/>
  <c r="H244" i="1"/>
  <c r="I244" i="1"/>
  <c r="J244" i="1"/>
  <c r="K244" i="1" s="1"/>
  <c r="H245" i="1"/>
  <c r="I245" i="1"/>
  <c r="J245" i="1"/>
  <c r="K245" i="1" s="1"/>
  <c r="H246" i="1"/>
  <c r="I246" i="1"/>
  <c r="J246" i="1"/>
  <c r="K246" i="1" s="1"/>
  <c r="H247" i="1"/>
  <c r="I247" i="1"/>
  <c r="J247" i="1"/>
  <c r="K247" i="1" s="1"/>
  <c r="H248" i="1"/>
  <c r="I248" i="1"/>
  <c r="J248" i="1"/>
  <c r="K248" i="1" s="1"/>
  <c r="H249" i="1"/>
  <c r="I249" i="1"/>
  <c r="J249" i="1"/>
  <c r="K249" i="1" s="1"/>
  <c r="H250" i="1"/>
  <c r="I250" i="1"/>
  <c r="J250" i="1"/>
  <c r="K250" i="1" s="1"/>
  <c r="H251" i="1"/>
  <c r="I251" i="1"/>
  <c r="J251" i="1"/>
  <c r="K251" i="1" s="1"/>
  <c r="H252" i="1"/>
  <c r="I252" i="1"/>
  <c r="J252" i="1"/>
  <c r="K252" i="1" s="1"/>
  <c r="H253" i="1"/>
  <c r="I253" i="1"/>
  <c r="J253" i="1"/>
  <c r="K253" i="1" s="1"/>
  <c r="H254" i="1"/>
  <c r="I254" i="1"/>
  <c r="J254" i="1"/>
  <c r="K254" i="1" s="1"/>
  <c r="H255" i="1"/>
  <c r="I255" i="1"/>
  <c r="J255" i="1"/>
  <c r="K255" i="1" s="1"/>
  <c r="H256" i="1"/>
  <c r="I256" i="1"/>
  <c r="J256" i="1"/>
  <c r="K256" i="1" s="1"/>
  <c r="H260" i="1"/>
  <c r="I260" i="1"/>
  <c r="J260" i="1"/>
  <c r="K260" i="1" s="1"/>
  <c r="H261" i="1"/>
  <c r="I261" i="1"/>
  <c r="J261" i="1"/>
  <c r="K261" i="1" s="1"/>
  <c r="H262" i="1"/>
  <c r="I262" i="1"/>
  <c r="J262" i="1"/>
  <c r="K262" i="1" s="1"/>
  <c r="H263" i="1"/>
  <c r="I263" i="1"/>
  <c r="J263" i="1"/>
  <c r="K263" i="1" s="1"/>
  <c r="H264" i="1"/>
  <c r="I264" i="1"/>
  <c r="J264" i="1"/>
  <c r="K264" i="1" s="1"/>
  <c r="H265" i="1"/>
  <c r="I265" i="1"/>
  <c r="J265" i="1"/>
  <c r="K265" i="1" s="1"/>
  <c r="H266" i="1"/>
  <c r="I266" i="1"/>
  <c r="J266" i="1"/>
  <c r="K266" i="1" s="1"/>
  <c r="H267" i="1"/>
  <c r="I267" i="1"/>
  <c r="J267" i="1"/>
  <c r="K267" i="1" s="1"/>
  <c r="H268" i="1"/>
  <c r="I268" i="1"/>
  <c r="J268" i="1"/>
  <c r="K268" i="1" s="1"/>
  <c r="H269" i="1"/>
  <c r="I269" i="1"/>
  <c r="J269" i="1"/>
  <c r="K269" i="1" s="1"/>
  <c r="H270" i="1"/>
  <c r="I270" i="1"/>
  <c r="J270" i="1"/>
  <c r="K270" i="1" s="1"/>
  <c r="H271" i="1"/>
  <c r="I271" i="1"/>
  <c r="J271" i="1"/>
  <c r="K271" i="1" s="1"/>
  <c r="H272" i="1"/>
  <c r="I272" i="1"/>
  <c r="J272" i="1"/>
  <c r="K272" i="1" s="1"/>
  <c r="H277" i="1"/>
  <c r="I277" i="1"/>
  <c r="J277" i="1"/>
  <c r="K277" i="1" s="1"/>
  <c r="H278" i="1"/>
  <c r="I278" i="1"/>
  <c r="J278" i="1"/>
  <c r="K278" i="1" s="1"/>
  <c r="H279" i="1"/>
  <c r="I279" i="1"/>
  <c r="J279" i="1"/>
  <c r="K279" i="1" s="1"/>
  <c r="H280" i="1"/>
  <c r="I280" i="1"/>
  <c r="J280" i="1"/>
  <c r="K280" i="1" s="1"/>
  <c r="H281" i="1"/>
  <c r="I281" i="1"/>
  <c r="J281" i="1"/>
  <c r="K281" i="1" s="1"/>
  <c r="H282" i="1"/>
  <c r="I282" i="1"/>
  <c r="J282" i="1"/>
  <c r="K282" i="1" s="1"/>
  <c r="H283" i="1"/>
  <c r="I283" i="1"/>
  <c r="J283" i="1"/>
  <c r="K283" i="1" s="1"/>
  <c r="H284" i="1"/>
  <c r="I284" i="1"/>
  <c r="J284" i="1"/>
  <c r="K284" i="1" s="1"/>
  <c r="H286" i="1"/>
  <c r="I286" i="1"/>
  <c r="J286" i="1"/>
  <c r="K286" i="1" s="1"/>
  <c r="H287" i="1"/>
  <c r="I287" i="1"/>
  <c r="J287" i="1"/>
  <c r="K287" i="1" s="1"/>
  <c r="H288" i="1"/>
  <c r="I288" i="1"/>
  <c r="J288" i="1"/>
  <c r="K288" i="1" s="1"/>
  <c r="H289" i="1"/>
  <c r="I289" i="1"/>
  <c r="J289" i="1"/>
  <c r="K289" i="1" s="1"/>
  <c r="H290" i="1"/>
  <c r="I290" i="1"/>
  <c r="J290" i="1"/>
  <c r="K290" i="1" s="1"/>
  <c r="H291" i="1"/>
  <c r="I291" i="1"/>
  <c r="J291" i="1"/>
  <c r="K291" i="1" s="1"/>
  <c r="H292" i="1"/>
  <c r="I292" i="1"/>
  <c r="J292" i="1"/>
  <c r="K292" i="1" s="1"/>
  <c r="H293" i="1"/>
  <c r="I293" i="1"/>
  <c r="J293" i="1"/>
  <c r="K293" i="1" s="1"/>
  <c r="H294" i="1"/>
  <c r="I294" i="1"/>
  <c r="J294" i="1"/>
  <c r="K294" i="1" s="1"/>
  <c r="H295" i="1"/>
  <c r="I295" i="1"/>
  <c r="J295" i="1"/>
  <c r="K295" i="1" s="1"/>
  <c r="H296" i="1"/>
  <c r="I296" i="1"/>
  <c r="J296" i="1"/>
  <c r="K296" i="1" s="1"/>
  <c r="H297" i="1"/>
  <c r="I297" i="1"/>
  <c r="J297" i="1"/>
  <c r="K297" i="1" s="1"/>
  <c r="H298" i="1"/>
  <c r="I298" i="1"/>
  <c r="J298" i="1"/>
  <c r="K298" i="1" s="1"/>
  <c r="H301" i="1"/>
  <c r="I301" i="1"/>
  <c r="J301" i="1"/>
  <c r="K301" i="1" s="1"/>
  <c r="H302" i="1"/>
  <c r="I302" i="1"/>
  <c r="J302" i="1"/>
  <c r="K302" i="1" s="1"/>
  <c r="H305" i="1"/>
  <c r="I305" i="1"/>
  <c r="J305" i="1"/>
  <c r="K305" i="1" s="1"/>
  <c r="H306" i="1"/>
  <c r="I306" i="1"/>
  <c r="J306" i="1"/>
  <c r="K306" i="1" s="1"/>
  <c r="H307" i="1"/>
  <c r="I307" i="1"/>
  <c r="J307" i="1"/>
  <c r="K307" i="1" s="1"/>
  <c r="H310" i="1"/>
  <c r="I310" i="1"/>
  <c r="J310" i="1"/>
  <c r="K310" i="1" s="1"/>
  <c r="H314" i="1"/>
  <c r="I314" i="1"/>
  <c r="J314" i="1"/>
  <c r="K314" i="1" s="1"/>
  <c r="H318" i="1"/>
  <c r="I318" i="1"/>
  <c r="J318" i="1"/>
  <c r="K318" i="1" s="1"/>
  <c r="H319" i="1"/>
  <c r="I319" i="1"/>
  <c r="J319" i="1"/>
  <c r="K319" i="1" s="1"/>
  <c r="H320" i="1"/>
  <c r="I320" i="1"/>
  <c r="J320" i="1"/>
  <c r="K320" i="1" s="1"/>
  <c r="H321" i="1"/>
  <c r="I321" i="1"/>
  <c r="J321" i="1"/>
  <c r="K321" i="1" s="1"/>
  <c r="H322" i="1"/>
  <c r="I322" i="1"/>
  <c r="J322" i="1"/>
  <c r="K322" i="1" s="1"/>
  <c r="H323" i="1"/>
  <c r="I323" i="1"/>
  <c r="J323" i="1"/>
  <c r="K323" i="1" s="1"/>
  <c r="H324" i="1"/>
  <c r="I324" i="1"/>
  <c r="J324" i="1"/>
  <c r="K324" i="1" s="1"/>
  <c r="H325" i="1"/>
  <c r="I325" i="1"/>
  <c r="J325" i="1"/>
  <c r="K325" i="1" s="1"/>
  <c r="H326" i="1"/>
  <c r="I326" i="1"/>
  <c r="J326" i="1"/>
  <c r="K326" i="1" s="1"/>
  <c r="H327" i="1"/>
  <c r="I327" i="1"/>
  <c r="J327" i="1"/>
  <c r="K327" i="1" s="1"/>
  <c r="H328" i="1"/>
  <c r="I328" i="1"/>
  <c r="J328" i="1"/>
  <c r="K328" i="1" s="1"/>
  <c r="H330" i="1"/>
  <c r="I330" i="1"/>
  <c r="J330" i="1"/>
  <c r="K330" i="1" s="1"/>
  <c r="H331" i="1"/>
  <c r="I331" i="1"/>
  <c r="J331" i="1"/>
  <c r="K331" i="1" s="1"/>
  <c r="H333" i="1"/>
  <c r="I333" i="1"/>
  <c r="J333" i="1"/>
  <c r="K333" i="1" s="1"/>
  <c r="H334" i="1"/>
  <c r="I334" i="1"/>
  <c r="J334" i="1"/>
  <c r="K334" i="1" s="1"/>
  <c r="H335" i="1"/>
  <c r="I335" i="1"/>
  <c r="J335" i="1"/>
  <c r="K335" i="1" s="1"/>
  <c r="H336" i="1"/>
  <c r="I336" i="1"/>
  <c r="J336" i="1"/>
  <c r="K336" i="1" s="1"/>
  <c r="H337" i="1"/>
  <c r="I337" i="1"/>
  <c r="J337" i="1"/>
  <c r="K337" i="1" s="1"/>
  <c r="H338" i="1"/>
  <c r="I338" i="1"/>
  <c r="J338" i="1"/>
  <c r="K338" i="1" s="1"/>
  <c r="H339" i="1"/>
  <c r="I339" i="1"/>
  <c r="J339" i="1"/>
  <c r="K339" i="1" s="1"/>
  <c r="H341" i="1"/>
  <c r="I341" i="1"/>
  <c r="J341" i="1"/>
  <c r="K341" i="1" s="1"/>
  <c r="H342" i="1"/>
  <c r="I342" i="1"/>
  <c r="J342" i="1"/>
  <c r="K342" i="1" s="1"/>
  <c r="H343" i="1"/>
  <c r="I343" i="1"/>
  <c r="J343" i="1"/>
  <c r="K343" i="1" s="1"/>
  <c r="H344" i="1"/>
  <c r="I344" i="1"/>
  <c r="J344" i="1"/>
  <c r="K344" i="1" s="1"/>
  <c r="H345" i="1"/>
  <c r="I345" i="1"/>
  <c r="J345" i="1"/>
  <c r="K345" i="1" s="1"/>
  <c r="H346" i="1"/>
  <c r="I346" i="1"/>
  <c r="J346" i="1"/>
  <c r="K346" i="1" s="1"/>
  <c r="H347" i="1"/>
  <c r="I347" i="1"/>
  <c r="J347" i="1"/>
  <c r="K347" i="1" s="1"/>
  <c r="H349" i="1"/>
  <c r="I349" i="1"/>
  <c r="J349" i="1"/>
  <c r="K349" i="1" s="1"/>
  <c r="H352" i="1"/>
  <c r="I352" i="1"/>
  <c r="J352" i="1"/>
  <c r="K352" i="1" s="1"/>
  <c r="H353" i="1"/>
  <c r="I353" i="1"/>
  <c r="J353" i="1"/>
  <c r="K353" i="1" s="1"/>
  <c r="H354" i="1"/>
  <c r="I354" i="1"/>
  <c r="J354" i="1"/>
  <c r="K354" i="1" s="1"/>
  <c r="H355" i="1"/>
  <c r="I355" i="1"/>
  <c r="J355" i="1"/>
  <c r="K355" i="1" s="1"/>
  <c r="H356" i="1"/>
  <c r="I356" i="1"/>
  <c r="J356" i="1"/>
  <c r="K356" i="1" s="1"/>
  <c r="H358" i="1"/>
  <c r="I358" i="1"/>
  <c r="J358" i="1"/>
  <c r="K358" i="1" s="1"/>
  <c r="H359" i="1"/>
  <c r="I359" i="1"/>
  <c r="J359" i="1"/>
  <c r="K359" i="1" s="1"/>
  <c r="H361" i="1"/>
  <c r="I361" i="1"/>
  <c r="J361" i="1"/>
  <c r="K361" i="1" s="1"/>
  <c r="H364" i="1"/>
  <c r="J364" i="1"/>
  <c r="K364" i="1" s="1"/>
  <c r="H365" i="1"/>
  <c r="I365" i="1"/>
  <c r="J365" i="1"/>
  <c r="K365" i="1" s="1"/>
  <c r="H366" i="1"/>
  <c r="I366" i="1"/>
  <c r="J366" i="1"/>
  <c r="K366" i="1" s="1"/>
  <c r="H367" i="1"/>
  <c r="I367" i="1"/>
  <c r="J367" i="1"/>
  <c r="K367" i="1" s="1"/>
  <c r="H368" i="1"/>
  <c r="I368" i="1"/>
  <c r="J368" i="1"/>
  <c r="K368" i="1" s="1"/>
  <c r="H369" i="1"/>
  <c r="I369" i="1"/>
  <c r="J369" i="1"/>
  <c r="K369" i="1" s="1"/>
  <c r="H370" i="1"/>
  <c r="I370" i="1"/>
  <c r="J370" i="1"/>
  <c r="K370" i="1" s="1"/>
  <c r="H371" i="1"/>
  <c r="I371" i="1"/>
  <c r="J371" i="1"/>
  <c r="K371" i="1" s="1"/>
  <c r="H376" i="1"/>
  <c r="I376" i="1"/>
  <c r="J376" i="1"/>
  <c r="K376" i="1" s="1"/>
  <c r="H377" i="1"/>
  <c r="I377" i="1"/>
  <c r="J377" i="1"/>
  <c r="K377" i="1" s="1"/>
  <c r="H382" i="1"/>
  <c r="I382" i="1"/>
  <c r="J382" i="1"/>
  <c r="K382" i="1" s="1"/>
  <c r="H383" i="1"/>
  <c r="I383" i="1"/>
  <c r="J383" i="1"/>
  <c r="K383" i="1" s="1"/>
  <c r="H386" i="1"/>
  <c r="I386" i="1"/>
  <c r="J386" i="1"/>
  <c r="K386" i="1" s="1"/>
  <c r="H389" i="1"/>
  <c r="I389" i="1"/>
  <c r="J389" i="1"/>
  <c r="K389" i="1" s="1"/>
  <c r="H390" i="1"/>
  <c r="I390" i="1"/>
  <c r="J390" i="1"/>
  <c r="K390" i="1" s="1"/>
  <c r="H393" i="1"/>
  <c r="I393" i="1"/>
  <c r="J393" i="1"/>
  <c r="K393" i="1" s="1"/>
  <c r="H394" i="1"/>
  <c r="I394" i="1"/>
  <c r="J394" i="1"/>
  <c r="K394" i="1" s="1"/>
  <c r="H395" i="1"/>
  <c r="I395" i="1"/>
  <c r="J395" i="1"/>
  <c r="K395" i="1" s="1"/>
  <c r="H396" i="1"/>
  <c r="I396" i="1"/>
  <c r="J396" i="1"/>
  <c r="K396" i="1" s="1"/>
  <c r="H397" i="1"/>
  <c r="I397" i="1"/>
  <c r="J397" i="1"/>
  <c r="K397" i="1" s="1"/>
  <c r="H398" i="1"/>
  <c r="I398" i="1"/>
  <c r="J398" i="1"/>
  <c r="K398" i="1" s="1"/>
  <c r="H399" i="1"/>
  <c r="I399" i="1"/>
  <c r="J399" i="1"/>
  <c r="K399" i="1" s="1"/>
  <c r="H400" i="1"/>
  <c r="I400" i="1"/>
  <c r="J400" i="1"/>
  <c r="K400" i="1" s="1"/>
  <c r="H403" i="1"/>
  <c r="I403" i="1"/>
  <c r="J403" i="1"/>
  <c r="K403" i="1" s="1"/>
  <c r="H404" i="1"/>
  <c r="I404" i="1"/>
  <c r="J404" i="1"/>
  <c r="K404" i="1" s="1"/>
  <c r="H405" i="1"/>
  <c r="I405" i="1"/>
  <c r="J405" i="1"/>
  <c r="K405" i="1" s="1"/>
  <c r="H407" i="1"/>
  <c r="I407" i="1"/>
  <c r="J407" i="1"/>
  <c r="K407" i="1" s="1"/>
  <c r="H408" i="1"/>
  <c r="I408" i="1"/>
  <c r="J408" i="1"/>
  <c r="K408" i="1" s="1"/>
  <c r="H409" i="1"/>
  <c r="I409" i="1"/>
  <c r="J409" i="1"/>
  <c r="K409" i="1" s="1"/>
  <c r="H410" i="1"/>
  <c r="I410" i="1"/>
  <c r="J410" i="1"/>
  <c r="K410" i="1" s="1"/>
  <c r="H411" i="1"/>
  <c r="I411" i="1"/>
  <c r="J411" i="1"/>
  <c r="K411" i="1" s="1"/>
  <c r="H412" i="1"/>
  <c r="I412" i="1"/>
  <c r="J412" i="1"/>
  <c r="K412" i="1" s="1"/>
  <c r="H413" i="1"/>
  <c r="I413" i="1"/>
  <c r="J413" i="1"/>
  <c r="K413" i="1" s="1"/>
  <c r="H414" i="1"/>
  <c r="I414" i="1"/>
  <c r="J414" i="1"/>
  <c r="K414" i="1" s="1"/>
  <c r="H415" i="1"/>
  <c r="I415" i="1"/>
  <c r="J415" i="1"/>
  <c r="K415" i="1" s="1"/>
  <c r="H416" i="1"/>
  <c r="I416" i="1"/>
  <c r="J416" i="1"/>
  <c r="K416" i="1" s="1"/>
  <c r="H226" i="1"/>
  <c r="I226" i="1"/>
  <c r="J226" i="1"/>
  <c r="K226" i="1" s="1"/>
  <c r="H227" i="1"/>
  <c r="I227" i="1"/>
  <c r="J227" i="1"/>
  <c r="K227" i="1" s="1"/>
  <c r="H228" i="1"/>
  <c r="I228" i="1"/>
  <c r="J228" i="1"/>
  <c r="K228" i="1" s="1"/>
  <c r="H229" i="1"/>
  <c r="I229" i="1"/>
  <c r="J229" i="1"/>
  <c r="K229" i="1" s="1"/>
  <c r="H230" i="1"/>
  <c r="I230" i="1"/>
  <c r="J230" i="1"/>
  <c r="K230" i="1" s="1"/>
  <c r="H231" i="1"/>
  <c r="I231" i="1"/>
  <c r="J231" i="1"/>
  <c r="K231" i="1" s="1"/>
  <c r="H232" i="1"/>
  <c r="I232" i="1"/>
  <c r="J232" i="1"/>
  <c r="K232" i="1" s="1"/>
  <c r="H233" i="1"/>
  <c r="I233" i="1"/>
  <c r="J233" i="1"/>
  <c r="K233" i="1" s="1"/>
  <c r="H234" i="1"/>
  <c r="I234" i="1"/>
  <c r="J234" i="1"/>
  <c r="K234" i="1" s="1"/>
  <c r="H235" i="1"/>
  <c r="I235" i="1"/>
  <c r="J235" i="1"/>
  <c r="K235" i="1" s="1"/>
  <c r="H236" i="1"/>
  <c r="I236" i="1"/>
  <c r="J236" i="1"/>
  <c r="K236" i="1" s="1"/>
  <c r="H76" i="1"/>
  <c r="I76" i="1"/>
  <c r="J76" i="1"/>
  <c r="K76" i="1" s="1"/>
  <c r="H166" i="1"/>
  <c r="I166" i="1"/>
  <c r="J166" i="1"/>
  <c r="K166" i="1" s="1"/>
  <c r="H64" i="1"/>
  <c r="I64" i="1"/>
  <c r="J64" i="1"/>
  <c r="K64" i="1" s="1"/>
  <c r="H299" i="1"/>
  <c r="I299" i="1"/>
  <c r="J299" i="1"/>
  <c r="K299" i="1" s="1"/>
  <c r="H300" i="1"/>
  <c r="I300" i="1"/>
  <c r="J300" i="1"/>
  <c r="K300" i="1" s="1"/>
  <c r="H222" i="1"/>
  <c r="I222" i="1"/>
  <c r="J222" i="1"/>
  <c r="K222" i="1" s="1"/>
  <c r="H152" i="1"/>
  <c r="I152" i="1"/>
  <c r="J152" i="1"/>
  <c r="K152" i="1" s="1"/>
  <c r="H113" i="1"/>
  <c r="I113" i="1"/>
  <c r="J113" i="1"/>
  <c r="K113" i="1" s="1"/>
  <c r="H19" i="1"/>
  <c r="I19" i="1"/>
  <c r="J19" i="1"/>
  <c r="K19" i="1" s="1"/>
  <c r="H362" i="1"/>
  <c r="I362" i="1"/>
  <c r="J362" i="1"/>
  <c r="K362" i="1" s="1"/>
  <c r="H123" i="1"/>
  <c r="I123" i="1"/>
  <c r="J123" i="1"/>
  <c r="K123" i="1" s="1"/>
  <c r="H172" i="1"/>
  <c r="I172" i="1"/>
  <c r="J172" i="1"/>
  <c r="K172" i="1" s="1"/>
  <c r="H315" i="1"/>
  <c r="I315" i="1"/>
  <c r="J315" i="1"/>
  <c r="K315" i="1" s="1"/>
  <c r="H285" i="1"/>
  <c r="I285" i="1"/>
  <c r="J285" i="1"/>
  <c r="K285" i="1" s="1"/>
  <c r="I329" i="1"/>
  <c r="J329" i="1"/>
  <c r="K329" i="1" s="1"/>
  <c r="H210" i="1"/>
  <c r="I210" i="1"/>
  <c r="J210" i="1"/>
  <c r="K210" i="1" s="1"/>
  <c r="H167" i="1"/>
  <c r="I167" i="1"/>
  <c r="J167" i="1"/>
  <c r="K167" i="1" s="1"/>
  <c r="H168" i="1"/>
  <c r="I168" i="1"/>
  <c r="J168" i="1"/>
  <c r="K168" i="1" s="1"/>
  <c r="H418" i="1"/>
  <c r="I418" i="1"/>
  <c r="J418" i="1"/>
  <c r="K418" i="1" s="1"/>
  <c r="H419" i="1"/>
  <c r="I419" i="1"/>
  <c r="J419" i="1"/>
  <c r="K419" i="1" s="1"/>
  <c r="H420" i="1"/>
  <c r="I420" i="1"/>
  <c r="J420" i="1"/>
  <c r="K420" i="1" s="1"/>
  <c r="H421" i="1"/>
  <c r="I421" i="1"/>
  <c r="J421" i="1"/>
  <c r="K421" i="1" s="1"/>
  <c r="H422" i="1"/>
  <c r="I422" i="1"/>
  <c r="J422" i="1"/>
  <c r="K422" i="1" s="1"/>
  <c r="H423" i="1"/>
  <c r="I423" i="1"/>
  <c r="J423" i="1"/>
  <c r="K423" i="1" s="1"/>
  <c r="H424" i="1"/>
  <c r="I424" i="1"/>
  <c r="J424" i="1"/>
  <c r="K424" i="1" s="1"/>
  <c r="H425" i="1"/>
  <c r="I425" i="1"/>
  <c r="J425" i="1"/>
  <c r="K425" i="1" s="1"/>
  <c r="H426" i="1"/>
  <c r="I426" i="1"/>
  <c r="J426" i="1"/>
  <c r="K426" i="1" s="1"/>
  <c r="H427" i="1"/>
  <c r="I427" i="1"/>
  <c r="J427" i="1"/>
  <c r="K427" i="1" s="1"/>
  <c r="H428" i="1"/>
  <c r="I428" i="1"/>
  <c r="J428" i="1"/>
  <c r="K428" i="1" s="1"/>
  <c r="H429" i="1"/>
  <c r="I429" i="1"/>
  <c r="J429" i="1"/>
  <c r="K429" i="1" s="1"/>
  <c r="H430" i="1"/>
  <c r="I430" i="1"/>
  <c r="J430" i="1"/>
  <c r="K430" i="1" s="1"/>
  <c r="H431" i="1"/>
  <c r="I431" i="1"/>
  <c r="J431" i="1"/>
  <c r="K431" i="1" s="1"/>
  <c r="H432" i="1"/>
  <c r="I432" i="1"/>
  <c r="J432" i="1"/>
  <c r="K432" i="1" s="1"/>
  <c r="H433" i="1"/>
  <c r="I433" i="1"/>
  <c r="J433" i="1"/>
  <c r="K433" i="1" s="1"/>
  <c r="H434" i="1"/>
  <c r="I434" i="1"/>
  <c r="J434" i="1"/>
  <c r="K434" i="1" s="1"/>
  <c r="H435" i="1"/>
  <c r="I435" i="1"/>
  <c r="J435" i="1"/>
  <c r="K435" i="1" s="1"/>
  <c r="H436" i="1"/>
  <c r="I436" i="1"/>
  <c r="J436" i="1"/>
  <c r="K436" i="1" s="1"/>
  <c r="H437" i="1"/>
  <c r="I437" i="1"/>
  <c r="J437" i="1"/>
  <c r="K437" i="1" s="1"/>
  <c r="H438" i="1"/>
  <c r="I438" i="1"/>
  <c r="J438" i="1"/>
  <c r="K438" i="1" s="1"/>
  <c r="H439" i="1"/>
  <c r="I439" i="1"/>
  <c r="J439" i="1"/>
  <c r="K439" i="1" s="1"/>
  <c r="H440" i="1"/>
  <c r="I440" i="1"/>
  <c r="J440" i="1"/>
  <c r="K440" i="1" s="1"/>
  <c r="H441" i="1"/>
  <c r="I441" i="1"/>
  <c r="J441" i="1"/>
  <c r="K441" i="1" s="1"/>
  <c r="H442" i="1"/>
  <c r="I442" i="1"/>
  <c r="J442" i="1"/>
  <c r="K442" i="1" s="1"/>
  <c r="H443" i="1"/>
  <c r="I443" i="1"/>
  <c r="J443" i="1"/>
  <c r="K443" i="1" s="1"/>
  <c r="H444" i="1"/>
  <c r="I444" i="1"/>
  <c r="J444" i="1"/>
  <c r="K444" i="1" s="1"/>
  <c r="H445" i="1"/>
  <c r="I445" i="1"/>
  <c r="J445" i="1"/>
  <c r="K445" i="1" s="1"/>
  <c r="H446" i="1"/>
  <c r="I446" i="1"/>
  <c r="J446" i="1"/>
  <c r="K446" i="1" s="1"/>
  <c r="H447" i="1"/>
  <c r="I447" i="1"/>
  <c r="J447" i="1"/>
  <c r="K447" i="1" s="1"/>
  <c r="H448" i="1"/>
  <c r="I448" i="1"/>
  <c r="J448" i="1"/>
  <c r="K448" i="1" s="1"/>
  <c r="H449" i="1"/>
  <c r="I449" i="1"/>
  <c r="J449" i="1"/>
  <c r="K449" i="1" s="1"/>
  <c r="H450" i="1"/>
  <c r="I450" i="1"/>
  <c r="J450" i="1"/>
  <c r="K450" i="1" s="1"/>
  <c r="H451" i="1"/>
  <c r="I451" i="1"/>
  <c r="J451" i="1"/>
  <c r="K451" i="1" s="1"/>
  <c r="H452" i="1"/>
  <c r="I452" i="1"/>
  <c r="J452" i="1"/>
  <c r="K452" i="1" s="1"/>
  <c r="H453" i="1"/>
  <c r="I453" i="1"/>
  <c r="J453" i="1"/>
  <c r="K453" i="1" s="1"/>
  <c r="H454" i="1"/>
  <c r="I454" i="1"/>
  <c r="J454" i="1"/>
  <c r="K454" i="1" s="1"/>
  <c r="H455" i="1"/>
  <c r="I455" i="1"/>
  <c r="J455" i="1"/>
  <c r="K455" i="1" s="1"/>
  <c r="H456" i="1"/>
  <c r="I456" i="1"/>
  <c r="J456" i="1"/>
  <c r="K456" i="1" s="1"/>
  <c r="H457" i="1"/>
  <c r="I457" i="1"/>
  <c r="J457" i="1"/>
  <c r="K457" i="1" s="1"/>
  <c r="H458" i="1"/>
  <c r="I458" i="1"/>
  <c r="J458" i="1"/>
  <c r="K458" i="1" s="1"/>
  <c r="H459" i="1"/>
  <c r="I459" i="1"/>
  <c r="J459" i="1"/>
  <c r="K459" i="1" s="1"/>
  <c r="H460" i="1"/>
  <c r="I460" i="1"/>
  <c r="J460" i="1"/>
  <c r="K460" i="1" s="1"/>
  <c r="H461" i="1"/>
  <c r="I461" i="1"/>
  <c r="J461" i="1"/>
  <c r="K461" i="1" s="1"/>
  <c r="H462" i="1"/>
  <c r="I462" i="1"/>
  <c r="J462" i="1"/>
  <c r="K462" i="1" s="1"/>
  <c r="H463" i="1"/>
  <c r="I463" i="1"/>
  <c r="J463" i="1"/>
  <c r="K463" i="1" s="1"/>
  <c r="H464" i="1"/>
  <c r="I464" i="1"/>
  <c r="J464" i="1"/>
  <c r="K464" i="1" s="1"/>
  <c r="H465" i="1"/>
  <c r="I465" i="1"/>
  <c r="J465" i="1"/>
  <c r="K465" i="1" s="1"/>
  <c r="H466" i="1"/>
  <c r="I466" i="1"/>
  <c r="J466" i="1"/>
  <c r="K466" i="1" s="1"/>
  <c r="H467" i="1"/>
  <c r="I467" i="1"/>
  <c r="J467" i="1"/>
  <c r="K467" i="1" s="1"/>
  <c r="H468" i="1"/>
  <c r="I468" i="1"/>
  <c r="J468" i="1"/>
  <c r="K468" i="1" s="1"/>
  <c r="H469" i="1"/>
  <c r="I469" i="1"/>
  <c r="J469" i="1"/>
  <c r="K469" i="1" s="1"/>
  <c r="H470" i="1"/>
  <c r="I470" i="1"/>
  <c r="J470" i="1"/>
  <c r="K470" i="1" s="1"/>
  <c r="H471" i="1"/>
  <c r="I471" i="1"/>
  <c r="J471" i="1"/>
  <c r="K471" i="1" s="1"/>
  <c r="H472" i="1"/>
  <c r="I472" i="1"/>
  <c r="J472" i="1"/>
  <c r="K472" i="1" s="1"/>
  <c r="H473" i="1"/>
  <c r="I473" i="1"/>
  <c r="J473" i="1"/>
  <c r="K473" i="1" s="1"/>
  <c r="H474" i="1"/>
  <c r="I474" i="1"/>
  <c r="J474" i="1"/>
  <c r="K474" i="1" s="1"/>
  <c r="H475" i="1"/>
  <c r="I475" i="1"/>
  <c r="J475" i="1"/>
  <c r="K475" i="1" s="1"/>
  <c r="H476" i="1"/>
  <c r="I476" i="1"/>
  <c r="J476" i="1"/>
  <c r="K476" i="1" s="1"/>
  <c r="H477" i="1"/>
  <c r="I477" i="1"/>
  <c r="J477" i="1"/>
  <c r="K477" i="1" s="1"/>
  <c r="H478" i="1"/>
  <c r="I478" i="1"/>
  <c r="J478" i="1"/>
  <c r="K478" i="1" s="1"/>
  <c r="H479" i="1"/>
  <c r="I479" i="1"/>
  <c r="J479" i="1"/>
  <c r="K479" i="1" s="1"/>
  <c r="H480" i="1"/>
  <c r="I480" i="1"/>
  <c r="J480" i="1"/>
  <c r="K480" i="1" s="1"/>
  <c r="H481" i="1"/>
  <c r="I481" i="1"/>
  <c r="J481" i="1"/>
  <c r="K481" i="1" s="1"/>
  <c r="H482" i="1"/>
  <c r="I482" i="1"/>
  <c r="J482" i="1"/>
  <c r="K482" i="1" s="1"/>
  <c r="H483" i="1"/>
  <c r="I483" i="1"/>
  <c r="J483" i="1"/>
  <c r="K483" i="1" s="1"/>
  <c r="H484" i="1"/>
  <c r="I484" i="1"/>
  <c r="J484" i="1"/>
  <c r="K484" i="1" s="1"/>
  <c r="H485" i="1"/>
  <c r="I485" i="1"/>
  <c r="J485" i="1"/>
  <c r="K485" i="1" s="1"/>
  <c r="H486" i="1"/>
  <c r="I486" i="1"/>
  <c r="J486" i="1"/>
  <c r="K486" i="1" s="1"/>
  <c r="H487" i="1"/>
  <c r="I487" i="1"/>
  <c r="J487" i="1"/>
  <c r="K487" i="1" s="1"/>
  <c r="H488" i="1"/>
  <c r="I488" i="1"/>
  <c r="J488" i="1"/>
  <c r="K488" i="1" s="1"/>
  <c r="H489" i="1"/>
  <c r="I489" i="1"/>
  <c r="J489" i="1"/>
  <c r="K489" i="1" s="1"/>
  <c r="H490" i="1"/>
  <c r="I490" i="1"/>
  <c r="J490" i="1"/>
  <c r="K490" i="1" s="1"/>
  <c r="H491" i="1"/>
  <c r="I491" i="1"/>
  <c r="J491" i="1"/>
  <c r="K491" i="1" s="1"/>
  <c r="H492" i="1"/>
  <c r="I492" i="1"/>
  <c r="J492" i="1"/>
  <c r="K492" i="1" s="1"/>
  <c r="H493" i="1"/>
  <c r="I493" i="1"/>
  <c r="J493" i="1"/>
  <c r="K493" i="1" s="1"/>
  <c r="H494" i="1"/>
  <c r="I494" i="1"/>
  <c r="J494" i="1"/>
  <c r="K494" i="1" s="1"/>
  <c r="H495" i="1"/>
  <c r="I495" i="1"/>
  <c r="J495" i="1"/>
  <c r="K495" i="1" s="1"/>
  <c r="H496" i="1"/>
  <c r="I496" i="1"/>
  <c r="J496" i="1"/>
  <c r="K496" i="1" s="1"/>
  <c r="H497" i="1"/>
  <c r="I497" i="1"/>
  <c r="J497" i="1"/>
  <c r="K497" i="1" s="1"/>
  <c r="H498" i="1"/>
  <c r="I498" i="1"/>
  <c r="J498" i="1"/>
  <c r="K498" i="1" s="1"/>
  <c r="H499" i="1"/>
  <c r="I499" i="1"/>
  <c r="J499" i="1"/>
  <c r="K499" i="1" s="1"/>
  <c r="H500" i="1"/>
  <c r="I500" i="1"/>
  <c r="J500" i="1"/>
  <c r="K500" i="1" s="1"/>
  <c r="H501" i="1"/>
  <c r="I501" i="1"/>
  <c r="J501" i="1"/>
  <c r="K501" i="1" s="1"/>
  <c r="H502" i="1"/>
  <c r="I502" i="1"/>
  <c r="J502" i="1"/>
  <c r="H503" i="1"/>
  <c r="I503" i="1"/>
  <c r="J503" i="1"/>
  <c r="H504" i="1"/>
  <c r="I504" i="1"/>
  <c r="J504" i="1"/>
  <c r="H505" i="1"/>
  <c r="I505" i="1"/>
  <c r="J505" i="1"/>
  <c r="H506" i="1"/>
  <c r="I506" i="1"/>
  <c r="J506" i="1"/>
  <c r="H507" i="1"/>
  <c r="I507" i="1"/>
  <c r="J507" i="1"/>
  <c r="H508" i="1"/>
  <c r="I508" i="1"/>
  <c r="J508" i="1"/>
  <c r="H509" i="1"/>
  <c r="I509" i="1"/>
  <c r="J509" i="1"/>
  <c r="H510" i="1"/>
  <c r="I510" i="1"/>
  <c r="J510" i="1"/>
  <c r="H511" i="1"/>
  <c r="I511" i="1"/>
  <c r="J511" i="1"/>
  <c r="H512" i="1"/>
  <c r="I512" i="1"/>
  <c r="J512" i="1"/>
  <c r="H513" i="1"/>
  <c r="I513" i="1"/>
  <c r="J513" i="1"/>
  <c r="H514" i="1"/>
  <c r="I514" i="1"/>
  <c r="J514" i="1"/>
  <c r="H515" i="1"/>
  <c r="I515" i="1"/>
  <c r="J515" i="1"/>
  <c r="H516" i="1"/>
  <c r="I516" i="1"/>
  <c r="J516" i="1"/>
  <c r="H517" i="1"/>
  <c r="I517" i="1"/>
  <c r="J517" i="1"/>
  <c r="H518" i="1"/>
  <c r="I518" i="1"/>
  <c r="J518" i="1"/>
  <c r="H519" i="1"/>
  <c r="I519" i="1"/>
  <c r="J519" i="1"/>
  <c r="H520" i="1"/>
  <c r="I520" i="1"/>
  <c r="J520" i="1"/>
  <c r="H521" i="1"/>
  <c r="I521" i="1"/>
  <c r="J521" i="1"/>
  <c r="H522" i="1"/>
  <c r="I522" i="1"/>
  <c r="J522" i="1"/>
  <c r="H523" i="1"/>
  <c r="I523" i="1"/>
  <c r="J523" i="1"/>
  <c r="H524" i="1"/>
  <c r="I524" i="1"/>
  <c r="J524" i="1"/>
  <c r="H525" i="1"/>
  <c r="I525" i="1"/>
  <c r="J525" i="1"/>
  <c r="H526" i="1"/>
  <c r="I526" i="1"/>
  <c r="J526" i="1"/>
  <c r="H527" i="1"/>
  <c r="I527" i="1"/>
  <c r="J527" i="1"/>
  <c r="H528" i="1"/>
  <c r="I528" i="1"/>
  <c r="J528" i="1"/>
  <c r="H529" i="1"/>
  <c r="I529" i="1"/>
  <c r="J529" i="1"/>
  <c r="H530" i="1"/>
  <c r="I530" i="1"/>
  <c r="J530" i="1"/>
  <c r="H531" i="1"/>
  <c r="I531" i="1"/>
  <c r="J531" i="1"/>
  <c r="H532" i="1"/>
  <c r="I532" i="1"/>
  <c r="J532" i="1"/>
  <c r="H533" i="1"/>
  <c r="I533" i="1"/>
  <c r="J533" i="1"/>
  <c r="H534" i="1"/>
  <c r="I534" i="1"/>
  <c r="J534" i="1"/>
  <c r="H535" i="1"/>
  <c r="I535" i="1"/>
  <c r="J535" i="1"/>
  <c r="H536" i="1"/>
  <c r="I536" i="1"/>
  <c r="J536" i="1"/>
  <c r="H537" i="1"/>
  <c r="I537" i="1"/>
  <c r="J537" i="1"/>
  <c r="H538" i="1"/>
  <c r="I538" i="1"/>
  <c r="J538" i="1"/>
  <c r="H539" i="1"/>
  <c r="I539" i="1"/>
  <c r="J539" i="1"/>
  <c r="H540" i="1"/>
  <c r="I540" i="1"/>
  <c r="J540" i="1"/>
  <c r="H541" i="1"/>
  <c r="I541" i="1"/>
  <c r="J541" i="1"/>
  <c r="H542" i="1"/>
  <c r="I542" i="1"/>
  <c r="J542" i="1"/>
  <c r="H543" i="1"/>
  <c r="I543" i="1"/>
  <c r="J543" i="1"/>
  <c r="H544" i="1"/>
  <c r="I544" i="1"/>
  <c r="J544" i="1"/>
  <c r="H545" i="1"/>
  <c r="I545" i="1"/>
  <c r="J545" i="1"/>
  <c r="H546" i="1"/>
  <c r="I546" i="1"/>
  <c r="J546" i="1"/>
  <c r="H547" i="1"/>
  <c r="I547" i="1"/>
  <c r="J547" i="1"/>
  <c r="H548" i="1"/>
  <c r="I548" i="1"/>
  <c r="J548" i="1"/>
  <c r="H549" i="1"/>
  <c r="I549" i="1"/>
  <c r="J549" i="1"/>
  <c r="H550" i="1"/>
  <c r="I550" i="1"/>
  <c r="J550" i="1"/>
  <c r="H551" i="1"/>
  <c r="I551" i="1"/>
  <c r="J551" i="1"/>
  <c r="H552" i="1"/>
  <c r="I552" i="1"/>
  <c r="J552" i="1"/>
  <c r="H553" i="1"/>
  <c r="I553" i="1"/>
  <c r="J553" i="1"/>
  <c r="H554" i="1"/>
  <c r="I554" i="1"/>
  <c r="J554" i="1"/>
  <c r="H555" i="1"/>
  <c r="I555" i="1"/>
  <c r="J555" i="1"/>
  <c r="H556" i="1"/>
  <c r="I556" i="1"/>
  <c r="J556" i="1"/>
  <c r="H557" i="1"/>
  <c r="I557" i="1"/>
  <c r="J557" i="1"/>
  <c r="H558" i="1"/>
  <c r="I558" i="1"/>
  <c r="J558" i="1"/>
  <c r="H559" i="1"/>
  <c r="I559" i="1"/>
  <c r="J559" i="1"/>
  <c r="H560" i="1"/>
  <c r="I560" i="1"/>
  <c r="J560" i="1"/>
  <c r="H561" i="1"/>
  <c r="I561" i="1"/>
  <c r="J561" i="1"/>
  <c r="H562" i="1"/>
  <c r="I562" i="1"/>
  <c r="J562" i="1"/>
  <c r="H563" i="1"/>
  <c r="I563" i="1"/>
  <c r="J563" i="1"/>
  <c r="H564" i="1"/>
  <c r="I564" i="1"/>
  <c r="J564" i="1"/>
  <c r="H565" i="1"/>
  <c r="I565" i="1"/>
  <c r="J565" i="1"/>
  <c r="H566" i="1"/>
  <c r="I566" i="1"/>
  <c r="J566" i="1"/>
  <c r="H567" i="1"/>
  <c r="I567" i="1"/>
  <c r="J567" i="1"/>
  <c r="H568" i="1"/>
  <c r="I568" i="1"/>
  <c r="J568" i="1"/>
  <c r="H569" i="1"/>
  <c r="I569" i="1"/>
  <c r="J569" i="1"/>
  <c r="H570" i="1"/>
  <c r="I570" i="1"/>
  <c r="J570" i="1"/>
  <c r="H571" i="1"/>
  <c r="I571" i="1"/>
  <c r="J571" i="1"/>
  <c r="H572" i="1"/>
  <c r="I572" i="1"/>
  <c r="J572" i="1"/>
  <c r="H573" i="1"/>
  <c r="I573" i="1"/>
  <c r="J573" i="1"/>
  <c r="H574" i="1"/>
  <c r="I574" i="1"/>
  <c r="J574" i="1"/>
  <c r="H575" i="1"/>
  <c r="I575" i="1"/>
  <c r="J575" i="1"/>
  <c r="H576" i="1"/>
  <c r="I576" i="1"/>
  <c r="J576" i="1"/>
  <c r="H577" i="1"/>
  <c r="I577" i="1"/>
  <c r="J577" i="1"/>
  <c r="H578" i="1"/>
  <c r="I578" i="1"/>
  <c r="J578" i="1"/>
  <c r="H579" i="1"/>
  <c r="I579" i="1"/>
  <c r="J579" i="1"/>
  <c r="H580" i="1"/>
  <c r="I580" i="1"/>
  <c r="J580" i="1"/>
  <c r="H581" i="1"/>
  <c r="I581" i="1"/>
  <c r="J581" i="1"/>
  <c r="H582" i="1"/>
  <c r="I582" i="1"/>
  <c r="J582" i="1"/>
  <c r="H583" i="1"/>
  <c r="I583" i="1"/>
  <c r="J583" i="1"/>
  <c r="H584" i="1"/>
  <c r="I584" i="1"/>
  <c r="J584" i="1"/>
  <c r="H585" i="1"/>
  <c r="I585" i="1"/>
  <c r="J585" i="1"/>
  <c r="H586" i="1"/>
  <c r="I586" i="1"/>
  <c r="J586" i="1"/>
  <c r="H587" i="1"/>
  <c r="I587" i="1"/>
  <c r="J587" i="1"/>
  <c r="H588" i="1"/>
  <c r="I588" i="1"/>
  <c r="J588" i="1"/>
  <c r="H589" i="1"/>
  <c r="I589" i="1"/>
  <c r="J589" i="1"/>
  <c r="H590" i="1"/>
  <c r="I590" i="1"/>
  <c r="J590" i="1"/>
  <c r="H591" i="1"/>
  <c r="I591" i="1"/>
  <c r="J591" i="1"/>
  <c r="H592" i="1"/>
  <c r="I592" i="1"/>
  <c r="J592" i="1"/>
  <c r="H593" i="1"/>
  <c r="I593" i="1"/>
  <c r="J593" i="1"/>
  <c r="H594" i="1"/>
  <c r="I594" i="1"/>
  <c r="J594" i="1"/>
  <c r="H595" i="1"/>
  <c r="I595" i="1"/>
  <c r="J595" i="1"/>
  <c r="H596" i="1"/>
  <c r="I596" i="1"/>
  <c r="J596" i="1"/>
  <c r="H597" i="1"/>
  <c r="I597" i="1"/>
  <c r="J597" i="1"/>
  <c r="H598" i="1"/>
  <c r="I598" i="1"/>
  <c r="J598" i="1"/>
  <c r="H599" i="1"/>
  <c r="I599" i="1"/>
  <c r="J599" i="1"/>
  <c r="H600" i="1"/>
  <c r="I600" i="1"/>
  <c r="J600" i="1"/>
  <c r="H601" i="1"/>
  <c r="I601" i="1"/>
  <c r="J601" i="1"/>
  <c r="H602" i="1"/>
  <c r="I602" i="1"/>
  <c r="J602" i="1"/>
  <c r="H603" i="1"/>
  <c r="I603" i="1"/>
  <c r="J603" i="1"/>
  <c r="H604" i="1"/>
  <c r="I604" i="1"/>
  <c r="J604" i="1"/>
  <c r="H605" i="1"/>
  <c r="I605" i="1"/>
  <c r="J605" i="1"/>
  <c r="H606" i="1"/>
  <c r="I606" i="1"/>
  <c r="J606" i="1"/>
  <c r="H607" i="1"/>
  <c r="I607" i="1"/>
  <c r="J607" i="1"/>
  <c r="H608" i="1"/>
  <c r="I608" i="1"/>
  <c r="J608" i="1"/>
  <c r="H609" i="1"/>
  <c r="I609" i="1"/>
  <c r="J609" i="1"/>
  <c r="H610" i="1"/>
  <c r="I610" i="1"/>
  <c r="J610" i="1"/>
  <c r="H611" i="1"/>
  <c r="I611" i="1"/>
  <c r="J611" i="1"/>
  <c r="H612" i="1"/>
  <c r="I612" i="1"/>
  <c r="J612" i="1"/>
  <c r="H613" i="1"/>
  <c r="I613" i="1"/>
  <c r="J613" i="1"/>
  <c r="H614" i="1"/>
  <c r="I614" i="1"/>
  <c r="J614" i="1"/>
  <c r="H615" i="1"/>
  <c r="I615" i="1"/>
  <c r="J615" i="1"/>
  <c r="H616" i="1"/>
  <c r="I616" i="1"/>
  <c r="J616" i="1"/>
  <c r="H617" i="1"/>
  <c r="I617" i="1"/>
  <c r="J617" i="1"/>
  <c r="H618" i="1"/>
  <c r="I618" i="1"/>
  <c r="J618" i="1"/>
  <c r="H619" i="1"/>
  <c r="I619" i="1"/>
  <c r="J619" i="1"/>
  <c r="H620" i="1"/>
  <c r="I620" i="1"/>
  <c r="J620" i="1"/>
  <c r="H621" i="1"/>
  <c r="I621" i="1"/>
  <c r="J621" i="1"/>
  <c r="H622" i="1"/>
  <c r="I622" i="1"/>
  <c r="J622" i="1"/>
  <c r="H623" i="1"/>
  <c r="I623" i="1"/>
  <c r="J623" i="1"/>
  <c r="H624" i="1"/>
  <c r="I624" i="1"/>
  <c r="J624" i="1"/>
  <c r="H625" i="1"/>
  <c r="I625" i="1"/>
  <c r="J625" i="1"/>
  <c r="H626" i="1"/>
  <c r="I626" i="1"/>
  <c r="J626" i="1"/>
  <c r="H627" i="1"/>
  <c r="I627" i="1"/>
  <c r="J627" i="1"/>
  <c r="H628" i="1"/>
  <c r="I628" i="1"/>
  <c r="J628" i="1"/>
  <c r="H629" i="1"/>
  <c r="I629" i="1"/>
  <c r="J629" i="1"/>
  <c r="H630" i="1"/>
  <c r="I630" i="1"/>
  <c r="J630" i="1"/>
  <c r="H631" i="1"/>
  <c r="I631" i="1"/>
  <c r="J631" i="1"/>
  <c r="J4" i="1"/>
  <c r="K4" i="1" s="1"/>
  <c r="I4" i="1"/>
  <c r="H4" i="1"/>
</calcChain>
</file>

<file path=xl/sharedStrings.xml><?xml version="1.0" encoding="utf-8"?>
<sst xmlns="http://schemas.openxmlformats.org/spreadsheetml/2006/main" count="2989" uniqueCount="886">
  <si>
    <t>Manufacturer</t>
  </si>
  <si>
    <t>Image</t>
  </si>
  <si>
    <t>Name / Model</t>
  </si>
  <si>
    <t>Category</t>
  </si>
  <si>
    <t>Description</t>
  </si>
  <si>
    <t>Weight (kg)</t>
  </si>
  <si>
    <t>Trigger Time to EAV</t>
  </si>
  <si>
    <t>Trigger Time to ELV</t>
  </si>
  <si>
    <t>Exposure Points Per Hour</t>
  </si>
  <si>
    <r>
      <t>Vibration Emission (m/s</t>
    </r>
    <r>
      <rPr>
        <b/>
        <sz val="11"/>
        <color theme="1"/>
        <rFont val="Calibri"/>
        <family val="2"/>
      </rPr>
      <t>²)</t>
    </r>
  </si>
  <si>
    <t>Abtus</t>
  </si>
  <si>
    <t>3462 HD</t>
  </si>
  <si>
    <r>
      <rPr>
        <b/>
        <sz val="10"/>
        <rFont val="Arial"/>
        <family val="2"/>
      </rPr>
      <t>D</t>
    </r>
    <r>
      <rPr>
        <sz val="10"/>
        <rFont val="Arial"/>
        <family val="2"/>
      </rPr>
      <t>rilling</t>
    </r>
  </si>
  <si>
    <t>Petrol Powered Bond Hole Drilling Machine (Twin Spindle)</t>
  </si>
  <si>
    <t>Source Reference</t>
  </si>
  <si>
    <t>-</t>
  </si>
  <si>
    <t>Noise Emission Pressure (DB(A))</t>
  </si>
  <si>
    <t>Alfra</t>
  </si>
  <si>
    <t>Alfra Rotabest Midi 50/50</t>
  </si>
  <si>
    <r>
      <t xml:space="preserve">Metal Core Drilling Machine
Weight </t>
    </r>
    <r>
      <rPr>
        <sz val="10"/>
        <rFont val="Calibri"/>
        <family val="2"/>
      </rPr>
      <t xml:space="preserve">~ 15kg </t>
    </r>
  </si>
  <si>
    <t>N/A</t>
  </si>
  <si>
    <t>Altrad-Belle</t>
  </si>
  <si>
    <t>PCLX 320</t>
  </si>
  <si>
    <r>
      <rPr>
        <b/>
        <sz val="10"/>
        <rFont val="Arial"/>
        <family val="2"/>
      </rPr>
      <t>C</t>
    </r>
    <r>
      <rPr>
        <sz val="10"/>
        <rFont val="Arial"/>
        <family val="2"/>
      </rPr>
      <t>ompacting</t>
    </r>
  </si>
  <si>
    <t>Lightweight Forward Plate Compactor
(For repair work and maintenance)</t>
  </si>
  <si>
    <t>PCLX 400</t>
  </si>
  <si>
    <t>Compactor Plate (for granular and mixed material with cohesive content as well for asphalt)</t>
  </si>
  <si>
    <t>BGA 25mm</t>
  </si>
  <si>
    <r>
      <rPr>
        <b/>
        <sz val="10"/>
        <rFont val="Arial"/>
        <family val="2"/>
      </rPr>
      <t>O</t>
    </r>
    <r>
      <rPr>
        <sz val="10"/>
        <rFont val="Arial"/>
        <family val="2"/>
      </rPr>
      <t>ther</t>
    </r>
  </si>
  <si>
    <t xml:space="preserve">Flexible Shaft Poker System (used with Honda petrol power unit that weighs 25kg) </t>
  </si>
  <si>
    <t>BGA 35mm</t>
  </si>
  <si>
    <t>BGA 45mm</t>
  </si>
  <si>
    <t>BGA 55mm</t>
  </si>
  <si>
    <t>BGA 68mm</t>
  </si>
  <si>
    <t>Atlas Copco</t>
  </si>
  <si>
    <t>Cobra TT</t>
  </si>
  <si>
    <r>
      <rPr>
        <b/>
        <sz val="10"/>
        <rFont val="Arial"/>
        <family val="2"/>
      </rPr>
      <t>B</t>
    </r>
    <r>
      <rPr>
        <sz val="10"/>
        <rFont val="Arial"/>
        <family val="2"/>
      </rPr>
      <t xml:space="preserve">reaking/ </t>
    </r>
    <r>
      <rPr>
        <b/>
        <sz val="10"/>
        <rFont val="Arial"/>
        <family val="2"/>
      </rPr>
      <t>T</t>
    </r>
    <r>
      <rPr>
        <sz val="10"/>
        <rFont val="Arial"/>
        <family val="2"/>
      </rPr>
      <t>amping</t>
    </r>
  </si>
  <si>
    <t>Bance</t>
  </si>
  <si>
    <t>GT350GE</t>
  </si>
  <si>
    <r>
      <rPr>
        <b/>
        <sz val="10"/>
        <rFont val="Arial"/>
        <family val="2"/>
      </rPr>
      <t>D</t>
    </r>
    <r>
      <rPr>
        <sz val="10"/>
        <rFont val="Arial"/>
        <family val="2"/>
      </rPr>
      <t xml:space="preserve">riving/
</t>
    </r>
    <r>
      <rPr>
        <b/>
        <sz val="10"/>
        <rFont val="Arial"/>
        <family val="2"/>
      </rPr>
      <t>D</t>
    </r>
    <r>
      <rPr>
        <sz val="10"/>
        <rFont val="Arial"/>
        <family val="2"/>
      </rPr>
      <t>rilling</t>
    </r>
  </si>
  <si>
    <t>Impact Wrench (with driling attachement)</t>
  </si>
  <si>
    <t>GT350GES</t>
  </si>
  <si>
    <t>Impact Wrench (with driling attachement)
GE(S) as the GE but extra low vibration</t>
  </si>
  <si>
    <t>Black+
Decker</t>
  </si>
  <si>
    <t>HP188F3
Type 1</t>
  </si>
  <si>
    <t>Cordless Drill
Weight without battery
Battery(Kg): 0.65 - 0.75 - 0.87</t>
  </si>
  <si>
    <t>18v EPC18CAK</t>
  </si>
  <si>
    <t>Drill/Screwdriver</t>
  </si>
  <si>
    <t>Bosch</t>
  </si>
  <si>
    <t>GSH 27 VC</t>
  </si>
  <si>
    <t>Breaker</t>
  </si>
  <si>
    <t>GBH 4 DFE</t>
  </si>
  <si>
    <t>Hammer Drill
(Discontinued)</t>
  </si>
  <si>
    <t>GBH 5-40 DFE</t>
  </si>
  <si>
    <r>
      <t>Hammer Driver
(Vibration Chiselling 7.5 m/s</t>
    </r>
    <r>
      <rPr>
        <vertAlign val="superscript"/>
        <sz val="10"/>
        <rFont val="Arial"/>
        <family val="2"/>
      </rPr>
      <t>2</t>
    </r>
    <r>
      <rPr>
        <sz val="10"/>
        <rFont val="Arial"/>
        <family val="2"/>
      </rPr>
      <t>)
(Discontinued)</t>
    </r>
  </si>
  <si>
    <t>GBH 5-40 DCE</t>
  </si>
  <si>
    <r>
      <t>Hammer Drill
(Vibration Chiselling 7.5 m/s</t>
    </r>
    <r>
      <rPr>
        <vertAlign val="superscript"/>
        <sz val="10"/>
        <rFont val="Arial"/>
        <family val="2"/>
      </rPr>
      <t>2</t>
    </r>
    <r>
      <rPr>
        <sz val="10"/>
        <rFont val="Arial"/>
        <family val="2"/>
      </rPr>
      <t>)</t>
    </r>
  </si>
  <si>
    <t>GSB 21-2 RE</t>
  </si>
  <si>
    <r>
      <t>Impact Drill
(Vibration Screwdriving 2.5 m/s</t>
    </r>
    <r>
      <rPr>
        <vertAlign val="superscript"/>
        <sz val="10"/>
        <rFont val="Arial"/>
        <family val="2"/>
      </rPr>
      <t>2</t>
    </r>
    <r>
      <rPr>
        <sz val="10"/>
        <rFont val="Arial"/>
        <family val="2"/>
      </rPr>
      <t>)</t>
    </r>
    <r>
      <rPr>
        <vertAlign val="superscript"/>
        <sz val="10"/>
        <rFont val="Arial"/>
        <family val="2"/>
      </rPr>
      <t xml:space="preserve">
</t>
    </r>
    <r>
      <rPr>
        <sz val="10"/>
        <rFont val="Arial"/>
        <family val="2"/>
      </rPr>
      <t>(Vibration Drilling -no impact - 5.6 m/s</t>
    </r>
    <r>
      <rPr>
        <vertAlign val="superscript"/>
        <sz val="10"/>
        <rFont val="Arial"/>
        <family val="2"/>
      </rPr>
      <t>2</t>
    </r>
    <r>
      <rPr>
        <sz val="10"/>
        <rFont val="Arial"/>
        <family val="2"/>
      </rPr>
      <t xml:space="preserve">) </t>
    </r>
    <r>
      <rPr>
        <vertAlign val="superscript"/>
        <sz val="10"/>
        <rFont val="Arial"/>
        <family val="2"/>
      </rPr>
      <t xml:space="preserve">
</t>
    </r>
  </si>
  <si>
    <t>GSB 2-24 D</t>
  </si>
  <si>
    <r>
      <t>Hammer Driver
(Vibration Chiselling 13.0 m/s</t>
    </r>
    <r>
      <rPr>
        <vertAlign val="superscript"/>
        <sz val="10"/>
        <rFont val="Arial"/>
        <family val="2"/>
      </rPr>
      <t>2</t>
    </r>
    <r>
      <rPr>
        <sz val="10"/>
        <rFont val="Arial"/>
        <family val="2"/>
      </rPr>
      <t>)
(Discontinued)</t>
    </r>
  </si>
  <si>
    <t>GBH 2-26</t>
  </si>
  <si>
    <r>
      <t>SDS Plus Hammer Drill(Vibration Chiselling 14.0 m/s</t>
    </r>
    <r>
      <rPr>
        <vertAlign val="superscript"/>
        <sz val="10"/>
        <rFont val="Arial"/>
        <family val="2"/>
      </rPr>
      <t>2</t>
    </r>
    <r>
      <rPr>
        <sz val="10"/>
        <rFont val="Arial"/>
        <family val="2"/>
      </rPr>
      <t>)</t>
    </r>
  </si>
  <si>
    <t>GSB 12V</t>
  </si>
  <si>
    <r>
      <t>Cordless Impact Drill
(Vibration Screwdriving 2.5 m/s</t>
    </r>
    <r>
      <rPr>
        <vertAlign val="superscript"/>
        <sz val="10"/>
        <rFont val="Arial"/>
        <family val="2"/>
      </rPr>
      <t>2</t>
    </r>
    <r>
      <rPr>
        <sz val="10"/>
        <rFont val="Arial"/>
        <family val="2"/>
      </rPr>
      <t>)
(Drilling in metal 3.5 m/s</t>
    </r>
    <r>
      <rPr>
        <vertAlign val="superscript"/>
        <sz val="10"/>
        <rFont val="Arial"/>
        <family val="2"/>
      </rPr>
      <t>2</t>
    </r>
    <r>
      <rPr>
        <sz val="10"/>
        <rFont val="Arial"/>
        <family val="2"/>
      </rPr>
      <t>)
(Impact Drilling into concrete 13.0 m/s</t>
    </r>
    <r>
      <rPr>
        <vertAlign val="superscript"/>
        <sz val="10"/>
        <rFont val="Arial"/>
        <family val="2"/>
      </rPr>
      <t>2</t>
    </r>
    <r>
      <rPr>
        <sz val="10"/>
        <rFont val="Arial"/>
        <family val="2"/>
      </rPr>
      <t>) (Disc.)</t>
    </r>
  </si>
  <si>
    <t>GSR 12.2 Hand Drill</t>
  </si>
  <si>
    <t>Drill
(Discontinued)</t>
  </si>
  <si>
    <t>GSB 12V-15</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</si>
  <si>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into concrete 10.0 m/s</t>
    </r>
    <r>
      <rPr>
        <vertAlign val="superscript"/>
        <sz val="10"/>
        <rFont val="Arial"/>
        <family val="2"/>
      </rPr>
      <t>2</t>
    </r>
    <r>
      <rPr>
        <sz val="10"/>
        <rFont val="Arial"/>
        <family val="2"/>
      </rPr>
      <t>)</t>
    </r>
  </si>
  <si>
    <t>GSB 14,4-2-LI Plus</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</si>
  <si>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13.5 m/s</t>
    </r>
    <r>
      <rPr>
        <vertAlign val="superscript"/>
        <sz val="10"/>
        <rFont val="Arial"/>
        <family val="2"/>
      </rPr>
      <t>2</t>
    </r>
    <r>
      <rPr>
        <sz val="10"/>
        <rFont val="Arial"/>
        <family val="2"/>
      </rPr>
      <t>)</t>
    </r>
  </si>
  <si>
    <t>GSB 18 VE-2-LI</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</si>
  <si>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16.0 m/s</t>
    </r>
    <r>
      <rPr>
        <vertAlign val="superscript"/>
        <sz val="10"/>
        <rFont val="Arial"/>
        <family val="2"/>
      </rPr>
      <t>2</t>
    </r>
    <r>
      <rPr>
        <sz val="10"/>
        <rFont val="Arial"/>
        <family val="2"/>
      </rPr>
      <t>)(Disc.)</t>
    </r>
  </si>
  <si>
    <t>GSB 18V-85C</t>
  </si>
  <si>
    <r>
      <t>Cordless Impact Drill
(Vibration Screwdriving 2.5 m/s</t>
    </r>
    <r>
      <rPr>
        <vertAlign val="superscript"/>
        <sz val="10"/>
        <rFont val="Arial"/>
        <family val="2"/>
      </rPr>
      <t>2</t>
    </r>
    <r>
      <rPr>
        <sz val="10"/>
        <rFont val="Arial"/>
        <family val="2"/>
      </rPr>
      <t>)
(Drilling in metal 2.5 m/s</t>
    </r>
    <r>
      <rPr>
        <vertAlign val="superscript"/>
        <sz val="10"/>
        <rFont val="Arial"/>
        <family val="2"/>
      </rPr>
      <t>2</t>
    </r>
    <r>
      <rPr>
        <sz val="10"/>
        <rFont val="Arial"/>
        <family val="2"/>
      </rPr>
      <t>)
(Impact Drilling in masonry 12.5 m/s</t>
    </r>
    <r>
      <rPr>
        <vertAlign val="superscript"/>
        <sz val="10"/>
        <rFont val="Arial"/>
        <family val="2"/>
      </rPr>
      <t>2</t>
    </r>
    <r>
      <rPr>
        <sz val="10"/>
        <rFont val="Arial"/>
        <family val="2"/>
      </rPr>
      <t>)</t>
    </r>
  </si>
  <si>
    <t xml:space="preserve">GSR 14,4-2-Li
Professional </t>
  </si>
  <si>
    <r>
      <t>Cordless Drill/Driver
(Vibration Screwdriving 2.5 m/s</t>
    </r>
    <r>
      <rPr>
        <vertAlign val="superscript"/>
        <sz val="10"/>
        <rFont val="Arial"/>
        <family val="2"/>
      </rPr>
      <t>2</t>
    </r>
    <r>
      <rPr>
        <sz val="10"/>
        <rFont val="Arial"/>
        <family val="2"/>
      </rPr>
      <t>)
(Discontinued)</t>
    </r>
  </si>
  <si>
    <t>GSR 1440-Li</t>
  </si>
  <si>
    <r>
      <t>Cordless Drill/Driver
(Vibration Screwdriving 2.5 m/s</t>
    </r>
    <r>
      <rPr>
        <vertAlign val="superscript"/>
        <sz val="10"/>
        <rFont val="Arial"/>
        <family val="2"/>
      </rPr>
      <t>2</t>
    </r>
    <r>
      <rPr>
        <sz val="10"/>
        <rFont val="Arial"/>
        <family val="2"/>
      </rPr>
      <t>)</t>
    </r>
  </si>
  <si>
    <t xml:space="preserve">GBH18V SDS </t>
  </si>
  <si>
    <t>Drill</t>
  </si>
  <si>
    <t>GBH 18V-EC</t>
  </si>
  <si>
    <r>
      <t>SDS Plus Hammer Cordless 18V (Vibration Chiselling 10.0 m/s</t>
    </r>
    <r>
      <rPr>
        <vertAlign val="superscript"/>
        <sz val="10"/>
        <rFont val="Arial"/>
        <family val="2"/>
      </rPr>
      <t>2</t>
    </r>
    <r>
      <rPr>
        <sz val="10"/>
        <rFont val="Arial"/>
        <family val="2"/>
      </rPr>
      <t>)</t>
    </r>
  </si>
  <si>
    <t>GBH 24 VFR</t>
  </si>
  <si>
    <t>Rotary Hammer</t>
  </si>
  <si>
    <t>GBH 36 VF-LI</t>
  </si>
  <si>
    <t>GDS 30</t>
  </si>
  <si>
    <r>
      <rPr>
        <b/>
        <sz val="10"/>
        <rFont val="Arial"/>
        <family val="2"/>
      </rPr>
      <t>D</t>
    </r>
    <r>
      <rPr>
        <sz val="10"/>
        <rFont val="Arial"/>
        <family val="2"/>
      </rPr>
      <t>riving</t>
    </r>
  </si>
  <si>
    <t>Impact Wrench</t>
  </si>
  <si>
    <t>GDS 18V-LI</t>
  </si>
  <si>
    <t xml:space="preserve">Cordless Impact Wrench
</t>
  </si>
  <si>
    <t xml:space="preserve">1.7
</t>
  </si>
  <si>
    <t>GWS 9 125</t>
  </si>
  <si>
    <r>
      <rPr>
        <b/>
        <sz val="10"/>
        <rFont val="Arial"/>
        <family val="2"/>
      </rPr>
      <t>G</t>
    </r>
    <r>
      <rPr>
        <sz val="10"/>
        <rFont val="Arial"/>
        <family val="2"/>
      </rPr>
      <t>rinding</t>
    </r>
  </si>
  <si>
    <r>
      <t>Angle Grinder
(Vibration emission disc sanding  1.5m/s</t>
    </r>
    <r>
      <rPr>
        <vertAlign val="superscript"/>
        <sz val="10"/>
        <rFont val="Arial"/>
        <family val="2"/>
      </rPr>
      <t>2</t>
    </r>
    <r>
      <rPr>
        <sz val="10"/>
        <rFont val="Arial"/>
        <family val="2"/>
      </rPr>
      <t>)
(Discontinued)</t>
    </r>
  </si>
  <si>
    <t>GWS 10 125</t>
  </si>
  <si>
    <t>Angle Grinder
(Discontinued)</t>
  </si>
  <si>
    <t>GWS 11 125</t>
  </si>
  <si>
    <r>
      <t>Angle Grinder
(Vibration emission disc sanding  2.0m/s</t>
    </r>
    <r>
      <rPr>
        <vertAlign val="superscript"/>
        <sz val="10"/>
        <rFont val="Arial"/>
        <family val="2"/>
      </rPr>
      <t>2</t>
    </r>
    <r>
      <rPr>
        <sz val="10"/>
        <rFont val="Arial"/>
        <family val="2"/>
      </rPr>
      <t>)</t>
    </r>
  </si>
  <si>
    <t>GWS 20-180 H</t>
  </si>
  <si>
    <r>
      <t>Angle Grinder
(Vibration emission disc sanding  5.5m/s</t>
    </r>
    <r>
      <rPr>
        <vertAlign val="superscript"/>
        <sz val="10"/>
        <rFont val="Arial"/>
        <family val="2"/>
      </rPr>
      <t>2</t>
    </r>
    <r>
      <rPr>
        <sz val="10"/>
        <rFont val="Arial"/>
        <family val="2"/>
      </rPr>
      <t>)</t>
    </r>
  </si>
  <si>
    <t>GWS 21 230 H</t>
  </si>
  <si>
    <t>GWS 22 180 H</t>
  </si>
  <si>
    <r>
      <t>Angle Grinder
(Vibration emission disc sanding  4.5m/s</t>
    </r>
    <r>
      <rPr>
        <vertAlign val="superscript"/>
        <sz val="10"/>
        <rFont val="Arial"/>
        <family val="2"/>
      </rPr>
      <t>2</t>
    </r>
    <r>
      <rPr>
        <sz val="10"/>
        <rFont val="Arial"/>
        <family val="2"/>
      </rPr>
      <t>)</t>
    </r>
  </si>
  <si>
    <t>GWS 22 230 JH</t>
  </si>
  <si>
    <r>
      <t>Angle Grinder 
(Vibration emission disc sanding  3.5m/s</t>
    </r>
    <r>
      <rPr>
        <vertAlign val="superscript"/>
        <sz val="10"/>
        <rFont val="Arial"/>
        <family val="2"/>
      </rPr>
      <t>2</t>
    </r>
    <r>
      <rPr>
        <sz val="10"/>
        <rFont val="Arial"/>
        <family val="2"/>
      </rPr>
      <t>)</t>
    </r>
  </si>
  <si>
    <t>GWS 18V-LI</t>
  </si>
  <si>
    <r>
      <t>Cordless Angle Grinder
(Vibration emission disc sanding 2.5m/s</t>
    </r>
    <r>
      <rPr>
        <vertAlign val="superscript"/>
        <sz val="10"/>
        <rFont val="Arial"/>
        <family val="2"/>
      </rPr>
      <t>2</t>
    </r>
    <r>
      <rPr>
        <sz val="10"/>
        <rFont val="Arial"/>
        <family val="2"/>
      </rPr>
      <t>)</t>
    </r>
  </si>
  <si>
    <t xml:space="preserve">2.3
</t>
  </si>
  <si>
    <t>GRW 11 E</t>
  </si>
  <si>
    <t>Stirrer/Mixer
(Discontinued)</t>
  </si>
  <si>
    <t>GRW12E</t>
  </si>
  <si>
    <t>Stirrer/Mixer</t>
  </si>
  <si>
    <t>Cembre</t>
  </si>
  <si>
    <t>RDS-14P ROBOKATTA</t>
  </si>
  <si>
    <r>
      <rPr>
        <b/>
        <sz val="10"/>
        <rFont val="Arial"/>
        <family val="2"/>
      </rPr>
      <t>C</t>
    </r>
    <r>
      <rPr>
        <sz val="10"/>
        <rFont val="Arial"/>
        <family val="2"/>
      </rPr>
      <t>utting</t>
    </r>
  </si>
  <si>
    <t>Automatic Rail Disc Saw
Automatic Support 
1) Machine 19 kg 
2) Arm AA­RDS 19.8 Kg</t>
  </si>
  <si>
    <t>LD-1P ECO
-N</t>
  </si>
  <si>
    <t>Rail Drill
(Weight stated with DBG-F2 clamping device)
(-N drill without the over rail attachement arm)</t>
  </si>
  <si>
    <t>LD-41P
-N</t>
  </si>
  <si>
    <t>SD-5P2</t>
  </si>
  <si>
    <t>Wooden Sleeper Drill
(Discontinued)</t>
  </si>
  <si>
    <t>SD-9P-ECO
SD-9P2-ECO</t>
  </si>
  <si>
    <t>Wooden Sleeper Drill
9P end piece TPM 200-26
9P2 end piece TPM 190-24</t>
  </si>
  <si>
    <t>SD-15PR-ECO</t>
  </si>
  <si>
    <t>Reversible sleeper drill</t>
  </si>
  <si>
    <t>LD-16BE Rail Drill (Rain proof)</t>
  </si>
  <si>
    <t>Rail Drill
(Weight stated with battery and with DBG-F2 clamping device)</t>
  </si>
  <si>
    <t>NR-11P</t>
  </si>
  <si>
    <t>PCM-2P-FC BS</t>
  </si>
  <si>
    <r>
      <rPr>
        <b/>
        <sz val="10"/>
        <rFont val="Arial"/>
        <family val="2"/>
      </rPr>
      <t>F</t>
    </r>
    <r>
      <rPr>
        <sz val="10"/>
        <rFont val="Arial"/>
        <family val="2"/>
      </rPr>
      <t>astening</t>
    </r>
  </si>
  <si>
    <r>
      <t>Pandrol "Fast Clip" Machine
1) Pump unit 50 Kg
2) Clamp unit 65 Kg
3) 3</t>
    </r>
    <r>
      <rPr>
        <vertAlign val="superscript"/>
        <sz val="10"/>
        <rFont val="Arial"/>
        <family val="2"/>
      </rPr>
      <t>rd</t>
    </r>
    <r>
      <rPr>
        <sz val="10"/>
        <rFont val="Arial"/>
        <family val="2"/>
      </rPr>
      <t xml:space="preserve"> wheel bar 5 Kg
4) Carriage 9 Kg</t>
    </r>
  </si>
  <si>
    <t>PCM-2P BS</t>
  </si>
  <si>
    <r>
      <t>Pandrol "E Clip" Machine
1) Pump unit 50 Kg
2) Clamp unit 48 Kg
3) 3</t>
    </r>
    <r>
      <rPr>
        <vertAlign val="superscript"/>
        <sz val="10"/>
        <rFont val="Arial"/>
        <family val="2"/>
      </rPr>
      <t>rd</t>
    </r>
    <r>
      <rPr>
        <sz val="10"/>
        <rFont val="Arial"/>
        <family val="2"/>
      </rPr>
      <t xml:space="preserve"> wheel bar 5 Kg
4) Carriage 9 Kg</t>
    </r>
  </si>
  <si>
    <r>
      <t>Pandrol "FE, FC and FCX" Machine
1) Pump unit 59 Kg
2) Clamp unit 69 Kg
3) 3</t>
    </r>
    <r>
      <rPr>
        <vertAlign val="superscript"/>
        <sz val="10"/>
        <rFont val="Arial"/>
        <family val="2"/>
      </rPr>
      <t>rd</t>
    </r>
    <r>
      <rPr>
        <sz val="10"/>
        <rFont val="Arial"/>
        <family val="2"/>
      </rPr>
      <t xml:space="preserve"> wheel bar 5 Kg
4) Carriage 9 Kg</t>
    </r>
  </si>
  <si>
    <t>BTEPE2-DET12/16</t>
  </si>
  <si>
    <t>Battery Bush Installation Tool
12 - M12 Bolt
16 - M16 Bolt</t>
  </si>
  <si>
    <t>B-TD3241-T</t>
  </si>
  <si>
    <r>
      <t xml:space="preserve">Battery Nut Splitting Tool
</t>
    </r>
    <r>
      <rPr>
        <sz val="10"/>
        <rFont val="Arial"/>
        <family val="2"/>
      </rPr>
      <t xml:space="preserve">
Hydraulic nut splitting head RHTD1724</t>
    </r>
  </si>
  <si>
    <t>B1300
-UC
-UCA
-UCE
-UCT</t>
  </si>
  <si>
    <t>Battery Operated Hydraulic Crimping Tool</t>
  </si>
  <si>
    <t>B1350
-UC
-UCA
-UCE
-UCT</t>
  </si>
  <si>
    <t>B-TFC2</t>
  </si>
  <si>
    <t>Christie
(W.Christie)</t>
  </si>
  <si>
    <t>DB-RAD 1400 Torque Wrench</t>
  </si>
  <si>
    <t>Battery Powered Torque Multiplyer</t>
  </si>
  <si>
    <t xml:space="preserve">5.2
</t>
  </si>
  <si>
    <t>DeWalt</t>
  </si>
  <si>
    <t>D25960K</t>
  </si>
  <si>
    <r>
      <rPr>
        <b/>
        <sz val="10"/>
        <rFont val="Arial"/>
        <family val="2"/>
      </rPr>
      <t>B</t>
    </r>
    <r>
      <rPr>
        <sz val="10"/>
        <rFont val="Arial"/>
        <family val="2"/>
      </rPr>
      <t>reaking</t>
    </r>
  </si>
  <si>
    <t>28mm HEX Demolition Breaker</t>
  </si>
  <si>
    <t>DCD785N 18V XR Cordless 2-Speed Combi Drill</t>
  </si>
  <si>
    <t>Drilling Concrete</t>
  </si>
  <si>
    <t>DCH253N 18V XR Li-Ion Heavy Duty 3-Mode Dedicated Chordless Hammer</t>
  </si>
  <si>
    <t>Hammer Drilling</t>
  </si>
  <si>
    <t>Hammer Drilling into concrete</t>
  </si>
  <si>
    <t>Chiselling</t>
  </si>
  <si>
    <t>Drilling</t>
  </si>
  <si>
    <t>Drilling into metal</t>
  </si>
  <si>
    <t>Screw Driving</t>
  </si>
  <si>
    <t>Screw Driving without impact</t>
  </si>
  <si>
    <t>DW 321
Type 2/3</t>
  </si>
  <si>
    <t>Top Handle Jigsaw</t>
  </si>
  <si>
    <t>DCS310
Type 1/2</t>
  </si>
  <si>
    <t>Cordless reciprocating Saw</t>
  </si>
  <si>
    <t>DCZ785M2X</t>
  </si>
  <si>
    <r>
      <t>Cordless Impact Drill
(Vibration Screwdriving 2.5 m/s</t>
    </r>
    <r>
      <rPr>
        <vertAlign val="superscript"/>
        <sz val="10"/>
        <rFont val="Arial"/>
        <family val="2"/>
      </rPr>
      <t>2</t>
    </r>
    <r>
      <rPr>
        <sz val="10"/>
        <rFont val="Arial"/>
        <family val="2"/>
      </rPr>
      <t>)
(Drilling in metal 3.5 m/s</t>
    </r>
    <r>
      <rPr>
        <vertAlign val="superscript"/>
        <sz val="10"/>
        <rFont val="Arial"/>
        <family val="2"/>
      </rPr>
      <t>2</t>
    </r>
    <r>
      <rPr>
        <sz val="10"/>
        <rFont val="Arial"/>
        <family val="2"/>
      </rPr>
      <t>)
(Impact Drilling into concrete 15.0 m/s</t>
    </r>
    <r>
      <rPr>
        <vertAlign val="superscript"/>
        <sz val="10"/>
        <rFont val="Arial"/>
        <family val="2"/>
      </rPr>
      <t>2</t>
    </r>
    <r>
      <rPr>
        <sz val="10"/>
        <rFont val="Arial"/>
        <family val="2"/>
      </rPr>
      <t>)</t>
    </r>
  </si>
  <si>
    <t>DC925
-K
Type 10</t>
  </si>
  <si>
    <t>Cordless Driver/Drill</t>
  </si>
  <si>
    <t>DCD 935
Type 12</t>
  </si>
  <si>
    <r>
      <t>Combi Drill with hammer funciton
(Vibration Drilling -no impact - &lt;2.5 m/s</t>
    </r>
    <r>
      <rPr>
        <vertAlign val="superscript"/>
        <sz val="10"/>
        <rFont val="Arial"/>
        <family val="2"/>
      </rPr>
      <t>2</t>
    </r>
    <r>
      <rPr>
        <sz val="10"/>
        <rFont val="Arial"/>
        <family val="2"/>
      </rPr>
      <t>)
(Vibration Screwdriving &lt;2.5 m/s</t>
    </r>
    <r>
      <rPr>
        <vertAlign val="superscript"/>
        <sz val="10"/>
        <rFont val="Arial"/>
        <family val="2"/>
      </rPr>
      <t>2</t>
    </r>
    <r>
      <rPr>
        <sz val="10"/>
        <rFont val="Arial"/>
        <family val="2"/>
      </rPr>
      <t>)</t>
    </r>
  </si>
  <si>
    <t>DCD 985 18v
Type 10/11</t>
  </si>
  <si>
    <t>DCH 253
-M2
Type 1</t>
  </si>
  <si>
    <r>
      <t>Cordless Hammer
(Vibration Chiselling 5.4 m/s</t>
    </r>
    <r>
      <rPr>
        <vertAlign val="superscript"/>
        <sz val="10"/>
        <rFont val="Arial"/>
        <family val="2"/>
      </rPr>
      <t>2</t>
    </r>
    <r>
      <rPr>
        <sz val="10"/>
        <rFont val="Arial"/>
        <family val="2"/>
      </rPr>
      <t>)
(Vibration Screwdriving / Drilling into metal &lt;2.5 m/s</t>
    </r>
    <r>
      <rPr>
        <vertAlign val="superscript"/>
        <sz val="10"/>
        <rFont val="Arial"/>
        <family val="2"/>
      </rPr>
      <t>2</t>
    </r>
    <r>
      <rPr>
        <sz val="10"/>
        <rFont val="Arial"/>
        <family val="2"/>
      </rPr>
      <t>)</t>
    </r>
  </si>
  <si>
    <t>DW 059 K
Type 0</t>
  </si>
  <si>
    <t xml:space="preserve">Cordless Impact Wrench </t>
  </si>
  <si>
    <t>DCF880
-M2
-N</t>
  </si>
  <si>
    <t>Cordless Impact Wrench 
(-N without battery 1.01Kg)</t>
  </si>
  <si>
    <t>DCF 889
-M2
Type 1</t>
  </si>
  <si>
    <t>DW 831
Type 4</t>
  </si>
  <si>
    <r>
      <t>Cordless Angle Grinder
(Vibration emission disc sanding 2.7 m/s</t>
    </r>
    <r>
      <rPr>
        <vertAlign val="superscript"/>
        <sz val="10"/>
        <rFont val="Arial"/>
        <family val="2"/>
      </rPr>
      <t>2</t>
    </r>
    <r>
      <rPr>
        <sz val="10"/>
        <rFont val="Arial"/>
        <family val="2"/>
      </rPr>
      <t>)</t>
    </r>
  </si>
  <si>
    <t>DC 411
Type 2</t>
  </si>
  <si>
    <r>
      <t>Cordless Angle Grinder
(Vibration emission disc sanding  &lt;2.5 m/s</t>
    </r>
    <r>
      <rPr>
        <vertAlign val="superscript"/>
        <sz val="10"/>
        <rFont val="Arial"/>
        <family val="2"/>
      </rPr>
      <t>2</t>
    </r>
    <r>
      <rPr>
        <sz val="10"/>
        <rFont val="Arial"/>
        <family val="2"/>
      </rPr>
      <t>)</t>
    </r>
  </si>
  <si>
    <t>DC 415
Type 2</t>
  </si>
  <si>
    <t>Diaquip</t>
  </si>
  <si>
    <t>Wet Core Drill Motor</t>
  </si>
  <si>
    <t>Geismar</t>
  </si>
  <si>
    <t>MTZ 350
-S
-AS
-ASUK</t>
  </si>
  <si>
    <t>Rail Saw - 2 Stroke Petrol
(Box complete: saw, clamp, box of cutting discs)</t>
  </si>
  <si>
    <t>DK 3</t>
  </si>
  <si>
    <r>
      <rPr>
        <b/>
        <sz val="10"/>
        <rFont val="Arial"/>
        <family val="2"/>
      </rPr>
      <t>D</t>
    </r>
    <r>
      <rPr>
        <sz val="10"/>
        <rFont val="Arial"/>
        <family val="2"/>
      </rPr>
      <t>escaling</t>
    </r>
  </si>
  <si>
    <t>Rail Head Scrubber</t>
  </si>
  <si>
    <t>DER 674</t>
  </si>
  <si>
    <t>PT 8</t>
  </si>
  <si>
    <t>Rail Mounted Sleeper Drill</t>
  </si>
  <si>
    <t>PTXL</t>
  </si>
  <si>
    <t>13 ?</t>
  </si>
  <si>
    <t>TC</t>
  </si>
  <si>
    <t>Rail Mounted Coachscrewing Machine</t>
  </si>
  <si>
    <t>TB 2</t>
  </si>
  <si>
    <t>Coach and Fishplate Wrench
1) Main unit 100 Kg
2)Trolley 37 Kg</t>
  </si>
  <si>
    <t>AC1</t>
  </si>
  <si>
    <t>Spike Puller</t>
  </si>
  <si>
    <t>AP 11</t>
  </si>
  <si>
    <t>Clipper</t>
  </si>
  <si>
    <t>AP 11 S 6 Lightweight Petrol</t>
  </si>
  <si>
    <t>AP 21</t>
  </si>
  <si>
    <t>PHG 2</t>
  </si>
  <si>
    <t>Angle Grinder
Petrol</t>
  </si>
  <si>
    <t>MLC</t>
  </si>
  <si>
    <t>Grinder</t>
  </si>
  <si>
    <r>
      <t xml:space="preserve">MP 12 </t>
    </r>
    <r>
      <rPr>
        <u/>
        <sz val="10"/>
        <rFont val="Arial"/>
        <family val="2"/>
      </rPr>
      <t>without</t>
    </r>
    <r>
      <rPr>
        <sz val="10"/>
        <rFont val="Arial"/>
        <family val="2"/>
      </rPr>
      <t xml:space="preserve"> Anti Vibe Handle</t>
    </r>
  </si>
  <si>
    <t>Rail Profile Grinder - Petrol</t>
  </si>
  <si>
    <r>
      <t xml:space="preserve">MP 12 </t>
    </r>
    <r>
      <rPr>
        <u/>
        <sz val="10"/>
        <rFont val="Arial"/>
        <family val="2"/>
      </rPr>
      <t>with</t>
    </r>
    <r>
      <rPr>
        <sz val="10"/>
        <rFont val="Arial"/>
        <family val="2"/>
      </rPr>
      <t xml:space="preserve">
Anti Vibe Handle</t>
    </r>
  </si>
  <si>
    <t>MP 12
Electric</t>
  </si>
  <si>
    <t>Profile Grinder
- Electric</t>
  </si>
  <si>
    <t>MS 9</t>
  </si>
  <si>
    <t>MC 3</t>
  </si>
  <si>
    <t>Turnouts Grinder
(Frog Grinder)</t>
  </si>
  <si>
    <t>MP 23</t>
  </si>
  <si>
    <t>Profile Grinder</t>
  </si>
  <si>
    <t>MV 3</t>
  </si>
  <si>
    <t>Vertical Grinder</t>
  </si>
  <si>
    <t>VPS</t>
  </si>
  <si>
    <r>
      <rPr>
        <b/>
        <sz val="10"/>
        <rFont val="Arial"/>
        <family val="2"/>
      </rPr>
      <t>T</t>
    </r>
    <r>
      <rPr>
        <sz val="10"/>
        <rFont val="Arial"/>
        <family val="2"/>
      </rPr>
      <t>amping</t>
    </r>
  </si>
  <si>
    <t>Portable self-powered vibrating ballast tamping machine</t>
  </si>
  <si>
    <t>VBZ</t>
  </si>
  <si>
    <t>Hilti</t>
  </si>
  <si>
    <t>TE 1000-AVR</t>
  </si>
  <si>
    <t>TE 1000-AVR HiDrive</t>
  </si>
  <si>
    <t>Breaker
The 'HiDrive' variant granted full Product Acceptance for breaking only</t>
  </si>
  <si>
    <t>TE 300-AVR</t>
  </si>
  <si>
    <t>TE 706-AVR</t>
  </si>
  <si>
    <t>TE 905-AVR</t>
  </si>
  <si>
    <t>WSR 36-A</t>
  </si>
  <si>
    <t>Cordless Reciprocating Saw</t>
  </si>
  <si>
    <t xml:space="preserve">4.4
</t>
  </si>
  <si>
    <t>SCM 22-A (01)</t>
  </si>
  <si>
    <t>Cordless Circular Saw</t>
  </si>
  <si>
    <t>TE 104
(Scaler)</t>
  </si>
  <si>
    <t>Needle Gun</t>
  </si>
  <si>
    <t>TE 106</t>
  </si>
  <si>
    <t>Needle Gun
TE 106 breaker +
needle adapter</t>
  </si>
  <si>
    <t>TE 300</t>
  </si>
  <si>
    <t>Needle Gun
TE 300 breaker +
needle adapter</t>
  </si>
  <si>
    <t>TE 80-ATC AVR</t>
  </si>
  <si>
    <t>Combihammer
Drilling/Coring /Chiselling</t>
  </si>
  <si>
    <t>TE 2</t>
  </si>
  <si>
    <t>TE 6-A
Type 1</t>
  </si>
  <si>
    <t>Cordless Rotary Hammer</t>
  </si>
  <si>
    <t>TE 4-A22</t>
  </si>
  <si>
    <t>TE 4-A22
DRS-S</t>
  </si>
  <si>
    <t>TE 6-A36-AVR</t>
  </si>
  <si>
    <t xml:space="preserve">4
</t>
  </si>
  <si>
    <t>TE 7-A</t>
  </si>
  <si>
    <t xml:space="preserve">4.9
</t>
  </si>
  <si>
    <t>TE 15-C</t>
  </si>
  <si>
    <t>TE 16</t>
  </si>
  <si>
    <t>TE 30-A36</t>
  </si>
  <si>
    <t xml:space="preserve">5.5
</t>
  </si>
  <si>
    <t>TE 6-A36 (4)</t>
  </si>
  <si>
    <r>
      <t>D</t>
    </r>
    <r>
      <rPr>
        <sz val="10"/>
        <rFont val="Arial"/>
        <family val="2"/>
      </rPr>
      <t>rilling</t>
    </r>
  </si>
  <si>
    <t>TE 30-AVR</t>
  </si>
  <si>
    <t>Combihammer</t>
  </si>
  <si>
    <t>TE 40-AVR</t>
  </si>
  <si>
    <t>XBT 4000-A</t>
  </si>
  <si>
    <t>Cordless Drill</t>
  </si>
  <si>
    <t xml:space="preserve">2.5
</t>
  </si>
  <si>
    <t>SFH 22-A</t>
  </si>
  <si>
    <t>Cordless Hammer Drill</t>
  </si>
  <si>
    <t>SF BT 22-A</t>
  </si>
  <si>
    <r>
      <t xml:space="preserve">Cordless drill for predrilling accurate holes </t>
    </r>
    <r>
      <rPr>
        <b/>
        <u/>
        <sz val="10"/>
        <rFont val="Arial"/>
        <family val="2"/>
      </rPr>
      <t>for X-BT fasteners</t>
    </r>
  </si>
  <si>
    <t>DX 351-BT</t>
  </si>
  <si>
    <r>
      <t xml:space="preserve">Gas Actuated Direct Fastener
</t>
    </r>
    <r>
      <rPr>
        <b/>
        <u/>
        <sz val="10"/>
        <rFont val="Arial"/>
        <family val="2"/>
      </rPr>
      <t>for X-BT fasteners</t>
    </r>
  </si>
  <si>
    <t>Recommended number of fastenings
per day: EAV 2.5 m/s2
White Cartridge=2100
Green Cartridge=1900
Yellow Cartridge=1100
Red Cartridge=800</t>
  </si>
  <si>
    <t>SIW 22T-A</t>
  </si>
  <si>
    <t>Cordless Impact Wrench</t>
  </si>
  <si>
    <t>GX 120
GX 120-ME</t>
  </si>
  <si>
    <t>Gas Actuated Direct Fastener</t>
  </si>
  <si>
    <t>Recommended number of fastenings
per day: EAV 2.5 m/s2
Base materail concrete=3500</t>
  </si>
  <si>
    <t>GX 3</t>
  </si>
  <si>
    <r>
      <t>F</t>
    </r>
    <r>
      <rPr>
        <sz val="10"/>
        <rFont val="Arial"/>
        <family val="2"/>
      </rPr>
      <t>astening</t>
    </r>
  </si>
  <si>
    <t>3.9kg</t>
  </si>
  <si>
    <t>AG 125-A22</t>
  </si>
  <si>
    <t>Cordless Angle Grinder</t>
  </si>
  <si>
    <t xml:space="preserve">2.7
</t>
  </si>
  <si>
    <t>AG 150-A36</t>
  </si>
  <si>
    <t>Chordless Angle Grinder (brushless) with disks up to 150mm diameter</t>
  </si>
  <si>
    <t>AG 125-A36</t>
  </si>
  <si>
    <t>Chordless Angle Grinder (brushless) with disks up to 125mm diameter</t>
  </si>
  <si>
    <t>Hitachi</t>
  </si>
  <si>
    <t>DH 15DV</t>
  </si>
  <si>
    <t>Cordless Rotary Hammer Drill</t>
  </si>
  <si>
    <t>DH24DVC</t>
  </si>
  <si>
    <t>Husqvarna</t>
  </si>
  <si>
    <t>536LiHE3</t>
  </si>
  <si>
    <t>Hedge Trimming</t>
  </si>
  <si>
    <t>Hedge Trimmer</t>
  </si>
  <si>
    <t>K 1250</t>
  </si>
  <si>
    <t>Rail Saw
RA 10 attachment 5.5 Kg
RA 10 S  attachment 5.7 Kg
(Weight  stated with RA 10 S clamping device)</t>
  </si>
  <si>
    <t>K 1260</t>
  </si>
  <si>
    <t>Disc Cutter</t>
  </si>
  <si>
    <t>K 760</t>
  </si>
  <si>
    <t>K 760
Oil
Guard</t>
  </si>
  <si>
    <t>343 R</t>
  </si>
  <si>
    <r>
      <rPr>
        <b/>
        <sz val="10"/>
        <rFont val="Arial"/>
        <family val="2"/>
      </rPr>
      <t>V</t>
    </r>
    <r>
      <rPr>
        <sz val="10"/>
        <rFont val="Arial"/>
        <family val="2"/>
      </rPr>
      <t xml:space="preserve">egetation </t>
    </r>
    <r>
      <rPr>
        <b/>
        <sz val="10"/>
        <rFont val="Arial"/>
        <family val="2"/>
      </rPr>
      <t>C</t>
    </r>
    <r>
      <rPr>
        <sz val="10"/>
        <rFont val="Arial"/>
        <family val="2"/>
      </rPr>
      <t>ontrol</t>
    </r>
  </si>
  <si>
    <t>Strimmer</t>
  </si>
  <si>
    <t>355 RX</t>
  </si>
  <si>
    <r>
      <rPr>
        <b/>
        <sz val="10"/>
        <rFont val="Arial"/>
        <family val="2"/>
      </rPr>
      <t>V</t>
    </r>
    <r>
      <rPr>
        <sz val="10"/>
        <rFont val="Arial"/>
        <family val="2"/>
      </rPr>
      <t>egetation</t>
    </r>
    <r>
      <rPr>
        <b/>
        <sz val="10"/>
        <rFont val="Arial"/>
        <family val="2"/>
      </rPr>
      <t xml:space="preserve"> C</t>
    </r>
    <r>
      <rPr>
        <sz val="10"/>
        <rFont val="Arial"/>
        <family val="2"/>
      </rPr>
      <t>ontrol</t>
    </r>
  </si>
  <si>
    <t>525 PT5S</t>
  </si>
  <si>
    <t>525 RXT</t>
  </si>
  <si>
    <t>545 RX</t>
  </si>
  <si>
    <t>545 RXT</t>
  </si>
  <si>
    <t>555 RXT</t>
  </si>
  <si>
    <t>536Li RX</t>
  </si>
  <si>
    <t>Trimmer
Weight without battery</t>
  </si>
  <si>
    <t>325 HD 60</t>
  </si>
  <si>
    <t>226 HD 60 S</t>
  </si>
  <si>
    <t>536 Li HD 60 X</t>
  </si>
  <si>
    <t>327 HE 4 X</t>
  </si>
  <si>
    <t>365 Xtorq</t>
  </si>
  <si>
    <t>Chainsaw</t>
  </si>
  <si>
    <t>338 XP T</t>
  </si>
  <si>
    <t>346 XP</t>
  </si>
  <si>
    <t>395 XP</t>
  </si>
  <si>
    <t>550 XP</t>
  </si>
  <si>
    <t>T 435</t>
  </si>
  <si>
    <t>T540 XP</t>
  </si>
  <si>
    <t>536Li XP</t>
  </si>
  <si>
    <t>Chainsaw
Weight excl. battery and cutting equipment</t>
  </si>
  <si>
    <t>T536Li XP</t>
  </si>
  <si>
    <t>125 BVK</t>
  </si>
  <si>
    <t>Leaf Blower</t>
  </si>
  <si>
    <t>536LiB</t>
  </si>
  <si>
    <t>Leaf Blower
Weight without battery</t>
  </si>
  <si>
    <t>327 P4</t>
  </si>
  <si>
    <t>Pole Saw</t>
  </si>
  <si>
    <t>536LiXP</t>
  </si>
  <si>
    <t>Pole Saw
Weight excl. battery and cutting equipment</t>
  </si>
  <si>
    <t>Jonsered</t>
  </si>
  <si>
    <t>HT 2122</t>
  </si>
  <si>
    <t>Makita</t>
  </si>
  <si>
    <t>HM 1214 C</t>
  </si>
  <si>
    <t>2414NB</t>
  </si>
  <si>
    <t>Circular Saw</t>
  </si>
  <si>
    <t>2414 EN</t>
  </si>
  <si>
    <t>5903 R</t>
  </si>
  <si>
    <t>5621 RD</t>
  </si>
  <si>
    <t>LF1000</t>
  </si>
  <si>
    <t>Flip Over Saw</t>
  </si>
  <si>
    <t>Belt Sander</t>
  </si>
  <si>
    <t>6281D</t>
  </si>
  <si>
    <t>Cordless Drive Drill</t>
  </si>
  <si>
    <t>BHP 451</t>
  </si>
  <si>
    <t>Cordless Hammer Drive Drill</t>
  </si>
  <si>
    <t xml:space="preserve">1.8
</t>
  </si>
  <si>
    <t>BHP 452</t>
  </si>
  <si>
    <t>BHP 453</t>
  </si>
  <si>
    <t>BHP 456
-RFE</t>
  </si>
  <si>
    <t>BHP 459
-RFE</t>
  </si>
  <si>
    <t>BHR 200</t>
  </si>
  <si>
    <t>BHR 202</t>
  </si>
  <si>
    <t xml:space="preserve">Rotary Hammer
</t>
  </si>
  <si>
    <t xml:space="preserve">3.2
</t>
  </si>
  <si>
    <t>BHR 242</t>
  </si>
  <si>
    <t xml:space="preserve">3.3
</t>
  </si>
  <si>
    <t>BHR 261
-Normal
-TRDE</t>
  </si>
  <si>
    <r>
      <t>Rotary Hammer
(Drilling 3m/s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t>
    </r>
  </si>
  <si>
    <t xml:space="preserve">4.8
</t>
  </si>
  <si>
    <t>BHR 262
-RDE
-TRDE
-TZ
-ZC</t>
  </si>
  <si>
    <r>
      <t>Combi Hammer
(Drilling 3m/s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t>
    </r>
  </si>
  <si>
    <t>BHR 262T</t>
  </si>
  <si>
    <r>
      <t>Combi Hammer
(Drilling 6.5m/s</t>
    </r>
    <r>
      <rPr>
        <vertAlign val="superscript"/>
        <sz val="10"/>
        <rFont val="Arial"/>
        <family val="2"/>
      </rPr>
      <t xml:space="preserve">2 </t>
    </r>
    <r>
      <rPr>
        <sz val="10"/>
        <rFont val="Arial"/>
        <family val="2"/>
      </rPr>
      <t>Chiselling 11m/s</t>
    </r>
    <r>
      <rPr>
        <vertAlign val="superscript"/>
        <sz val="10"/>
        <rFont val="Arial"/>
        <family val="2"/>
      </rPr>
      <t>2</t>
    </r>
    <r>
      <rPr>
        <sz val="10"/>
        <rFont val="Arial"/>
        <family val="2"/>
      </rPr>
      <t>)
T= Quick Change Drill Chuck</t>
    </r>
  </si>
  <si>
    <t>DP4011
/1 (110V)
/2 (220V)</t>
  </si>
  <si>
    <t xml:space="preserve">Rotary Drill
</t>
  </si>
  <si>
    <t>DDF453
-RFE
-Z</t>
  </si>
  <si>
    <t>Drill Driver</t>
  </si>
  <si>
    <t>DHP459
-Z
-RMJ</t>
  </si>
  <si>
    <t>Combi Drill</t>
  </si>
  <si>
    <t>HR 2230</t>
  </si>
  <si>
    <t>Rotary hammer</t>
  </si>
  <si>
    <t>HR 2811F-1</t>
  </si>
  <si>
    <r>
      <t>Heavy Duty Hammer Drill
(Drilling 2.5m/s</t>
    </r>
    <r>
      <rPr>
        <vertAlign val="superscript"/>
        <sz val="10"/>
        <rFont val="Arial"/>
        <family val="2"/>
      </rPr>
      <t xml:space="preserve">2 </t>
    </r>
    <r>
      <rPr>
        <sz val="10"/>
        <rFont val="Arial"/>
        <family val="2"/>
      </rPr>
      <t>Chiselling 11.5m/s</t>
    </r>
    <r>
      <rPr>
        <vertAlign val="superscript"/>
        <sz val="10"/>
        <rFont val="Arial"/>
        <family val="2"/>
      </rPr>
      <t>2)</t>
    </r>
    <r>
      <rPr>
        <sz val="10"/>
        <rFont val="Arial"/>
        <family val="2"/>
      </rPr>
      <t xml:space="preserve"> </t>
    </r>
  </si>
  <si>
    <t>HR 3210 C</t>
  </si>
  <si>
    <t>HR 4511 C</t>
  </si>
  <si>
    <t>6905 B</t>
  </si>
  <si>
    <t>TW0250</t>
  </si>
  <si>
    <t>BTW 251</t>
  </si>
  <si>
    <t xml:space="preserve">DTW251
-Z 
-RMJ
</t>
  </si>
  <si>
    <t>Corless Impact Wrench</t>
  </si>
  <si>
    <t>DTW450Z / DTW450RMJ</t>
  </si>
  <si>
    <t>3.1-3.4</t>
  </si>
  <si>
    <t>GA4530R</t>
  </si>
  <si>
    <t>Angle Grinder</t>
  </si>
  <si>
    <t>GA 5021</t>
  </si>
  <si>
    <t>GA 7020</t>
  </si>
  <si>
    <t xml:space="preserve">Angle Grinder
</t>
  </si>
  <si>
    <t>GA 9020</t>
  </si>
  <si>
    <t>9553 NB</t>
  </si>
  <si>
    <t>9554 NB</t>
  </si>
  <si>
    <t xml:space="preserve">Angle Grinder </t>
  </si>
  <si>
    <t>BGA 452</t>
  </si>
  <si>
    <t xml:space="preserve">1.9
</t>
  </si>
  <si>
    <t>DGA452
- Z
- RMJ</t>
  </si>
  <si>
    <t>18V ANGLE GRINDER 115MM LXT
(Net Weight)</t>
  </si>
  <si>
    <t>1806B</t>
  </si>
  <si>
    <t>Planer
(Planning-softwood)</t>
  </si>
  <si>
    <t>1923 H</t>
  </si>
  <si>
    <t>Planer
(Heavy duty)</t>
  </si>
  <si>
    <t>HR4013C</t>
  </si>
  <si>
    <r>
      <rPr>
        <b/>
        <sz val="10"/>
        <rFont val="Arial"/>
        <family val="2"/>
      </rPr>
      <t>H</t>
    </r>
    <r>
      <rPr>
        <sz val="10"/>
        <rFont val="Arial"/>
        <family val="2"/>
      </rPr>
      <t>ammer Drilling</t>
    </r>
  </si>
  <si>
    <r>
      <t>C</t>
    </r>
    <r>
      <rPr>
        <sz val="10"/>
        <rFont val="Arial"/>
        <family val="2"/>
      </rPr>
      <t>hiselling</t>
    </r>
  </si>
  <si>
    <t>HR4011C</t>
  </si>
  <si>
    <r>
      <rPr>
        <b/>
        <sz val="10"/>
        <rFont val="Arial"/>
        <family val="2"/>
      </rPr>
      <t>H</t>
    </r>
    <r>
      <rPr>
        <sz val="10"/>
        <rFont val="Arial"/>
        <family val="2"/>
      </rPr>
      <t>ammer Drilling and Chiselling</t>
    </r>
  </si>
  <si>
    <t>HR3210C</t>
  </si>
  <si>
    <r>
      <rPr>
        <b/>
        <sz val="10"/>
        <rFont val="Arial"/>
        <family val="2"/>
      </rPr>
      <t>C</t>
    </r>
    <r>
      <rPr>
        <sz val="10"/>
        <rFont val="Arial"/>
        <family val="2"/>
      </rPr>
      <t>iselling</t>
    </r>
  </si>
  <si>
    <t>HR4511C</t>
  </si>
  <si>
    <t>TW1000</t>
  </si>
  <si>
    <t>DHR242RMJ</t>
  </si>
  <si>
    <t>Rotary Hammer Drill</t>
  </si>
  <si>
    <t>Matweld</t>
  </si>
  <si>
    <t>09200 A</t>
  </si>
  <si>
    <t>Precision Frog Grinder</t>
  </si>
  <si>
    <t>Maxim</t>
  </si>
  <si>
    <t>Master 35
(with roll bar)</t>
  </si>
  <si>
    <t>Master 35
(without roll bar)</t>
  </si>
  <si>
    <t>Master 35
(Manufactured pre 2000)</t>
  </si>
  <si>
    <t>F 2111</t>
  </si>
  <si>
    <t>Rusty Clip Remover</t>
  </si>
  <si>
    <t>Metabo</t>
  </si>
  <si>
    <t>KSA18LTX</t>
  </si>
  <si>
    <t xml:space="preserve">4.3
</t>
  </si>
  <si>
    <t>SB18LTX
(BL)
-Impuls
-Quick</t>
  </si>
  <si>
    <r>
      <t>Cordless Impact Drill
(Vibration Screwdriving 2.5 m/s</t>
    </r>
    <r>
      <rPr>
        <vertAlign val="superscript"/>
        <sz val="10"/>
        <rFont val="Arial"/>
        <family val="2"/>
      </rPr>
      <t>2</t>
    </r>
    <r>
      <rPr>
        <sz val="10"/>
        <rFont val="Arial"/>
        <family val="2"/>
      </rPr>
      <t>)
(Vibration Drilling -no impact - 2.5 m/s</t>
    </r>
    <r>
      <rPr>
        <vertAlign val="superscript"/>
        <sz val="10"/>
        <rFont val="Arial"/>
        <family val="2"/>
      </rPr>
      <t>2</t>
    </r>
    <r>
      <rPr>
        <sz val="10"/>
        <rFont val="Arial"/>
        <family val="2"/>
      </rPr>
      <t xml:space="preserve">) </t>
    </r>
  </si>
  <si>
    <t xml:space="preserve">2.1
</t>
  </si>
  <si>
    <t>Milwaukee</t>
  </si>
  <si>
    <t>Kango 900
-K
-S</t>
  </si>
  <si>
    <t>Breaking Hammer</t>
  </si>
  <si>
    <t>M18 FDD-0</t>
  </si>
  <si>
    <t>Cordless Hand Drill</t>
  </si>
  <si>
    <t>M18 BPD
-402</t>
  </si>
  <si>
    <t>Compact Cordless Percussion Drill</t>
  </si>
  <si>
    <t>M18 CHIWF34</t>
  </si>
  <si>
    <t>Cordless Impact Screwdriver</t>
  </si>
  <si>
    <t>M18 CRAD</t>
  </si>
  <si>
    <t>Cordless Drill Driver</t>
  </si>
  <si>
    <t>M18 CHPX
-0
-402C
-502C</t>
  </si>
  <si>
    <t xml:space="preserve">Cordless Rotary Hammer Drill
(Vibration chiseling 7.1 m/s2) </t>
  </si>
  <si>
    <t xml:space="preserve">4.3
</t>
  </si>
  <si>
    <t>M28 HD28 HX
-0
-32X
-33C</t>
  </si>
  <si>
    <r>
      <t>Cordless Rotary Hammer Drill
(Vibration chiseling 15.2 m/s</t>
    </r>
    <r>
      <rPr>
        <vertAlign val="superscript"/>
        <sz val="10"/>
        <rFont val="Arial"/>
        <family val="2"/>
      </rPr>
      <t>2</t>
    </r>
    <r>
      <rPr>
        <sz val="10"/>
        <rFont val="Arial"/>
        <family val="2"/>
      </rPr>
      <t xml:space="preserve">) </t>
    </r>
  </si>
  <si>
    <t xml:space="preserve">4.5
</t>
  </si>
  <si>
    <t>M18
CHIWF12
-402C
-502X</t>
  </si>
  <si>
    <t>M18 BID
-0
-202C</t>
  </si>
  <si>
    <t>Compact Cordless Impact Driver</t>
  </si>
  <si>
    <t xml:space="preserve">1.4
</t>
  </si>
  <si>
    <t>M HD18
AG-115
-0
-402C</t>
  </si>
  <si>
    <r>
      <t>Angle Grinder 
(Vibration emission disc sanding  6.1m/s</t>
    </r>
    <r>
      <rPr>
        <vertAlign val="superscript"/>
        <sz val="10"/>
        <rFont val="Arial"/>
        <family val="2"/>
      </rPr>
      <t>2</t>
    </r>
    <r>
      <rPr>
        <sz val="10"/>
        <rFont val="Arial"/>
        <family val="2"/>
      </rPr>
      <t>)</t>
    </r>
  </si>
  <si>
    <t>Norbar</t>
  </si>
  <si>
    <t>Evotorque</t>
  </si>
  <si>
    <t>Electronic Torque
The weight varies from 10.4Kg to 12.9 Kg (See PA document)</t>
  </si>
  <si>
    <t>Partner</t>
  </si>
  <si>
    <t>K 650</t>
  </si>
  <si>
    <t>K 750</t>
  </si>
  <si>
    <t>Robel</t>
  </si>
  <si>
    <t>62.05/3
Hydraulic</t>
  </si>
  <si>
    <t xml:space="preserve">Orbital Tamper </t>
  </si>
  <si>
    <t>62.05
2-stroke
Engine
Driven</t>
  </si>
  <si>
    <t>62.02
4-stroke
Engine
Driven</t>
  </si>
  <si>
    <t xml:space="preserve">Orbital Tamper 
(Reduced weight and HAVS)
</t>
  </si>
  <si>
    <t>62.06
4-stroke
Engine
Driven</t>
  </si>
  <si>
    <t xml:space="preserve">
</t>
  </si>
  <si>
    <t>Universal Power Wrench
1) Machine 84 Kg
2) Transeverse carriage and fail safe brake 50 Kg</t>
  </si>
  <si>
    <t>30.82
RKS</t>
  </si>
  <si>
    <t>Universal Power Wrench
(Control panel with digital display)
1) Machine 84 Kg
2) Transeverse carriage and fail safe brake 50 Kg</t>
  </si>
  <si>
    <t>30.82EL
415V
MMT</t>
  </si>
  <si>
    <t>Universal Power Wrench
(Maintenance Mobile Train)
1) Machine 82 Kg
2) Transverse travelling gear 4 Kg
3) Extension arm 4 Kg</t>
  </si>
  <si>
    <t xml:space="preserve">34.02/06
MMT
</t>
  </si>
  <si>
    <t xml:space="preserve">Clipper
(Maintenance  Mobile Train)
</t>
  </si>
  <si>
    <t>13.48 (GX270 Petrol)</t>
  </si>
  <si>
    <t>Rail Head Profile Grinding Machine
1) Machine 99 Kg
2) Extension arm gauge 14 Kg</t>
  </si>
  <si>
    <t>13.48
(415V Electric)
MMT</t>
  </si>
  <si>
    <t>Rail Head Profile Grinding Machine
(Maintenance Mobile Train)
1) Machine 100 Kg
2) Extension arm gauge 25 Kg</t>
  </si>
  <si>
    <t>13.48/04
(Diesel
Engine)</t>
  </si>
  <si>
    <t>Rail Head Profile Grinding Machine
1) Machine 131 Kg
2) Extension arm gauge 25 Kg</t>
  </si>
  <si>
    <t>Rotabroach</t>
  </si>
  <si>
    <t>Rhino 4 (RD074)</t>
  </si>
  <si>
    <t>Multi Pupose Rail Drill</t>
  </si>
  <si>
    <t>Puma CM/300/1</t>
  </si>
  <si>
    <t>Electrical Magnetic Drill</t>
  </si>
  <si>
    <t>RD131</t>
  </si>
  <si>
    <t>Rotamag</t>
  </si>
  <si>
    <t>TM1000P5</t>
  </si>
  <si>
    <t>Rail Drill</t>
  </si>
  <si>
    <t>TM4000</t>
  </si>
  <si>
    <t>Bond Hole Drill</t>
  </si>
  <si>
    <t>Ryobi</t>
  </si>
  <si>
    <t>CAG180</t>
  </si>
  <si>
    <t xml:space="preserve">Cordless Grinder </t>
  </si>
  <si>
    <t xml:space="preserve">2.2
</t>
  </si>
  <si>
    <t>Snap-on</t>
  </si>
  <si>
    <t>CTU 4850</t>
  </si>
  <si>
    <t>CTU 6850</t>
  </si>
  <si>
    <t>SPA Landscaping</t>
  </si>
  <si>
    <t>Easy Petrol Post Driver</t>
  </si>
  <si>
    <t>Post Driver (Petrol)</t>
  </si>
  <si>
    <t>Stihl</t>
  </si>
  <si>
    <t>FR 460 TC-EFM</t>
  </si>
  <si>
    <t>Vegetation Control</t>
  </si>
  <si>
    <t>Brushcutter</t>
  </si>
  <si>
    <t>KM 131 R</t>
  </si>
  <si>
    <t>TS 400</t>
  </si>
  <si>
    <t>TS 410</t>
  </si>
  <si>
    <t>BT 45</t>
  </si>
  <si>
    <t>Wood Drill</t>
  </si>
  <si>
    <t>BR 200 with PDG Stone Blower Attachment</t>
  </si>
  <si>
    <r>
      <rPr>
        <b/>
        <sz val="10"/>
        <rFont val="Arial"/>
        <family val="2"/>
      </rPr>
      <t>L</t>
    </r>
    <r>
      <rPr>
        <sz val="10"/>
        <rFont val="Arial"/>
        <family val="2"/>
      </rPr>
      <t xml:space="preserve">ifting/
</t>
    </r>
    <r>
      <rPr>
        <b/>
        <sz val="10"/>
        <rFont val="Arial"/>
        <family val="2"/>
      </rPr>
      <t>P</t>
    </r>
    <r>
      <rPr>
        <sz val="10"/>
        <rFont val="Arial"/>
        <family val="2"/>
      </rPr>
      <t>acking </t>
    </r>
  </si>
  <si>
    <t>Compact Blower with attachment to convert it in a  Stone Blower</t>
  </si>
  <si>
    <t>BR 380</t>
  </si>
  <si>
    <t>Compact low weight blower</t>
  </si>
  <si>
    <t>BR 500</t>
  </si>
  <si>
    <t>FS 400</t>
  </si>
  <si>
    <t>FS 410 C</t>
  </si>
  <si>
    <t>HS 45</t>
  </si>
  <si>
    <t>Hedge Trimmer - Petrol</t>
  </si>
  <si>
    <t>HS 81 R</t>
  </si>
  <si>
    <t>HS 82 T</t>
  </si>
  <si>
    <t>HL 95</t>
  </si>
  <si>
    <t>Hedgetrimmer</t>
  </si>
  <si>
    <t>HL 100</t>
  </si>
  <si>
    <t>MSA 200 C-BQ</t>
  </si>
  <si>
    <t>Chainsaw
(Weight Without Battery)</t>
  </si>
  <si>
    <t>MS 201 T</t>
  </si>
  <si>
    <t>MS 261 C-M</t>
  </si>
  <si>
    <t>MS 290</t>
  </si>
  <si>
    <t>MS 291</t>
  </si>
  <si>
    <t>MS 170</t>
  </si>
  <si>
    <t>HT 75</t>
  </si>
  <si>
    <t>Pole Saw -
Petrol</t>
  </si>
  <si>
    <t>HT 101</t>
  </si>
  <si>
    <t>HT 131</t>
  </si>
  <si>
    <t>KM130R</t>
  </si>
  <si>
    <t>Kombi Engine</t>
  </si>
  <si>
    <t>KM 130 R</t>
  </si>
  <si>
    <t>SR 450</t>
  </si>
  <si>
    <t>Backpack mistblower with 2-MIX engine</t>
  </si>
  <si>
    <t>SR 451</t>
  </si>
  <si>
    <t>Unibor</t>
  </si>
  <si>
    <t>EQ35</t>
  </si>
  <si>
    <t>Magnetic Drilling Machine</t>
  </si>
  <si>
    <t>Wacker Neuson</t>
  </si>
  <si>
    <t>EH 23</t>
  </si>
  <si>
    <r>
      <rPr>
        <b/>
        <sz val="10"/>
        <rFont val="Arial"/>
        <family val="2"/>
      </rPr>
      <t>B</t>
    </r>
    <r>
      <rPr>
        <sz val="10"/>
        <rFont val="Arial"/>
        <family val="2"/>
      </rPr>
      <t>reaking/</t>
    </r>
    <r>
      <rPr>
        <b/>
        <sz val="10"/>
        <rFont val="Arial"/>
        <family val="2"/>
      </rPr>
      <t xml:space="preserve"> T</t>
    </r>
    <r>
      <rPr>
        <sz val="10"/>
        <rFont val="Arial"/>
        <family val="2"/>
      </rPr>
      <t>amping</t>
    </r>
  </si>
  <si>
    <t>BH 23</t>
  </si>
  <si>
    <t>BH 24/BH 55 rv Low Vibration Tie Tamper</t>
  </si>
  <si>
    <t>Tamper</t>
  </si>
  <si>
    <t>DPU 6055</t>
  </si>
  <si>
    <t xml:space="preserve"> Reversible Vibratory Plate
(Operating weight may vary with the size of the plate)</t>
  </si>
  <si>
    <t>WP2050 A</t>
  </si>
  <si>
    <t xml:space="preserve">Vibratory Plate
(Engine Honda GX 160)
(HAVS obtained machine operating on crushed gravel at nominal engine speed)
</t>
  </si>
  <si>
    <t>WP2050 W</t>
  </si>
  <si>
    <t>Vibratory Plate
(Engine WM 170)
(HAVS obtained machine operating on crushed gravel at nominal engine speed)</t>
  </si>
  <si>
    <t>DPU110</t>
  </si>
  <si>
    <t>Vibration Plate with remote control. When used with remot control there are no vibrations issues. The figures given are for manual use.</t>
  </si>
  <si>
    <t>Yardene</t>
  </si>
  <si>
    <t>ERCU</t>
  </si>
  <si>
    <t>Rail Scrubber
(Emergency Railhead Cleaning Unit - petrol driven)</t>
  </si>
  <si>
    <t>Disc Cutter (Left/Front Handle)</t>
  </si>
  <si>
    <t>Disc Cutter (Right/Rear Handle)</t>
  </si>
  <si>
    <t>K 770 12" | 0.8"</t>
  </si>
  <si>
    <t>K 770 14" | 1"/20mm</t>
  </si>
  <si>
    <r>
      <t xml:space="preserve">Husqvarna.com. (2019). </t>
    </r>
    <r>
      <rPr>
        <i/>
        <sz val="11"/>
        <color theme="1"/>
        <rFont val="Calibri"/>
        <family val="2"/>
        <scheme val="minor"/>
      </rPr>
      <t xml:space="preserve">Husqvarna Power Cutters K 770. </t>
    </r>
    <r>
      <rPr>
        <sz val="11"/>
        <color theme="1"/>
        <rFont val="Calibri"/>
        <family val="2"/>
        <scheme val="minor"/>
      </rPr>
      <t>[online] Available at: https://www.husqvarna.com/uk/products/power-cutters/k-770/967682101/ [Accessed 19 Jul. 2019].</t>
    </r>
  </si>
  <si>
    <r>
      <t xml:space="preserve">Husqvarna.com. (2019). </t>
    </r>
    <r>
      <rPr>
        <i/>
        <sz val="11"/>
        <color theme="1"/>
        <rFont val="Calibri"/>
        <family val="2"/>
        <scheme val="minor"/>
      </rPr>
      <t xml:space="preserve">Husqvarna Power Cutters K 770. </t>
    </r>
    <r>
      <rPr>
        <sz val="11"/>
        <color theme="1"/>
        <rFont val="Calibri"/>
        <family val="2"/>
        <scheme val="minor"/>
      </rPr>
      <t>[online] Available at: https://www.husqvarna.com/uk/products/power-cutters/k-770/967808601/ [Accessed 19 Jul. 2019].</t>
    </r>
  </si>
  <si>
    <t>GBH 36 V-LI</t>
  </si>
  <si>
    <t>GBH 36 V-LI EC CP 36V 2.0AH LI-ION COOLPACK BRUSHLESS CORDLESS SDS PLUS DRILL</t>
  </si>
  <si>
    <t>2.9/3.5 dependent on battery pack being used.</t>
  </si>
  <si>
    <t>Hammer Drilling (Concrete)</t>
  </si>
  <si>
    <t>Hammer Drilling (Metal)</t>
  </si>
  <si>
    <t>DHP343</t>
  </si>
  <si>
    <t>DHP453</t>
  </si>
  <si>
    <t>Cordless Hammer Driver Drill</t>
  </si>
  <si>
    <t>Drilling (Concrete)</t>
  </si>
  <si>
    <t>Drilling (Metal)</t>
  </si>
  <si>
    <t>Makita. Cordless Hammer Driver Drill: Instruction Manual. Jan-Baptist Vinkstraat 2, 3070, Belgium: Makita. Available at: http://www.free-instruction-manuals.com/pdf/pa_1403593.pdf [Accessed 19 jul. 2019]</t>
  </si>
  <si>
    <t>Bosch. (2013). GBH 36 V-EC Compact Professional: Instruction Manual. Leinfelden-Echterdingen, Germany: Bosch. Available at: http://www.free-instruction-manuals.com/pdf/pa_1605074.pdf [Accessed 19 Jul. 2019]</t>
  </si>
  <si>
    <t>350BT</t>
  </si>
  <si>
    <t>Husqvarna. (2009). 370BTS Leaf Blower: Operator's Manual. Uppsala, Sweden: Huskvarna. Available at: https://www.husqvarna.com/uk/products/blowers/350bt/965877501/ [Accessed 19 Jul. 2019]</t>
  </si>
  <si>
    <t>FS 560 C-EM</t>
  </si>
  <si>
    <t xml:space="preserve">Clearing Saw (with mowing head, left)
</t>
  </si>
  <si>
    <t xml:space="preserve">Clearing Saw (with mowing head, right)
</t>
  </si>
  <si>
    <t xml:space="preserve">Clearing Saw (with metal tool, right)
</t>
  </si>
  <si>
    <t xml:space="preserve">Clearing Saw (with metal tool, left)
</t>
  </si>
  <si>
    <t>Stihl.co.uk. (2019). FS 560 C-EM - Top of the range 2-MIX clearing saw with M-Tronic (M) and ErgoStart (E). [online] Available at: https://www.stihl.co.uk/STIHL-Products/Grass-Trimmers-Brushcutters-and-Clearing-Saws/Petrol-clearing-saws/22010-220/FS-560-C-EM.aspx [Accessed 19 Jul. 2019]</t>
  </si>
  <si>
    <t>Stihl. KM 11R, 131, 131 R: Instruction Manual. Waiblingen, Germany: Stihl.</t>
  </si>
  <si>
    <t xml:space="preserve">KM 131 </t>
  </si>
  <si>
    <t>HT 103</t>
  </si>
  <si>
    <t>Pole Saw -
Petrol (left)</t>
  </si>
  <si>
    <t>Pole Saw -
Petrol (right)</t>
  </si>
  <si>
    <r>
      <t xml:space="preserve">Stihl.co.uk. (2019). </t>
    </r>
    <r>
      <rPr>
        <i/>
        <sz val="11"/>
        <color theme="1"/>
        <rFont val="Calibri"/>
        <family val="2"/>
        <scheme val="minor"/>
      </rPr>
      <t>HT 103 - Powerful, professional telescopic pole pruner</t>
    </r>
    <r>
      <rPr>
        <sz val="11"/>
        <color theme="1"/>
        <rFont val="Calibri"/>
        <family val="2"/>
        <scheme val="minor"/>
      </rPr>
      <t>. [online] Available at: https://www.stihl.co.uk/STIHL-Products/Chainsaws-and-Telescopic-Pole-Pruners/Petrol-telescopic-pole-pruners/276236-170/HT-103.aspx [Accessed 19 Jun. 2019]</t>
    </r>
  </si>
  <si>
    <t>525PT5S</t>
  </si>
  <si>
    <t>Pole Saw (Front handle, collapsed)</t>
  </si>
  <si>
    <t>Pole Saw (Front handle, extended)</t>
  </si>
  <si>
    <t>Pole Saw (Rear handle, collapsed)</t>
  </si>
  <si>
    <t>Pole Saw (Rear handle, extended)</t>
  </si>
  <si>
    <t>15.4kg (excl. cutting equipment)</t>
  </si>
  <si>
    <r>
      <t xml:space="preserve">Husqvarna.com. (2019). </t>
    </r>
    <r>
      <rPr>
        <i/>
        <sz val="11"/>
        <color theme="1"/>
        <rFont val="Calibri"/>
        <family val="2"/>
        <scheme val="minor"/>
      </rPr>
      <t xml:space="preserve">Husqvarna Pole Saws 525pt5s. </t>
    </r>
    <r>
      <rPr>
        <sz val="11"/>
        <color theme="1"/>
        <rFont val="Calibri"/>
        <family val="2"/>
        <scheme val="minor"/>
      </rPr>
      <t>[online] Available at: https://www.husqvarna.com/us/products/pole-saws/525pt5s/967329301/ [Accessed 19 Jul. 2019].</t>
    </r>
  </si>
  <si>
    <t>FS 131</t>
  </si>
  <si>
    <t>Brushcutter (Plastic tool, left)</t>
  </si>
  <si>
    <t>Brushcutter (Plastic tool, right)</t>
  </si>
  <si>
    <t>Brushcutter (Metal tool, Left)</t>
  </si>
  <si>
    <t>Brushcutter (Metal tool, right)</t>
  </si>
  <si>
    <r>
      <t xml:space="preserve">Stihl.co.uk. (2019). </t>
    </r>
    <r>
      <rPr>
        <i/>
        <sz val="11"/>
        <color theme="1"/>
        <rFont val="Calibri"/>
        <family val="2"/>
        <scheme val="minor"/>
      </rPr>
      <t xml:space="preserve">FS 131 - Petrol Brushcutter. </t>
    </r>
    <r>
      <rPr>
        <sz val="11"/>
        <color theme="1"/>
        <rFont val="Calibri"/>
        <family val="2"/>
        <scheme val="minor"/>
      </rPr>
      <t>[online] Available at: https://www.stihl.co.uk/STIHL-Products/Grass-Trimmers-Brushcutters-and-Clearing-Saws/Petrol-powerful-brushcutters/275065-211/FS-131.aspx# [Accessed 19 Jul. 2019].</t>
    </r>
  </si>
  <si>
    <t>HS 82 RC-E</t>
  </si>
  <si>
    <r>
      <t xml:space="preserve">Stihl.co.uk. (2019). </t>
    </r>
    <r>
      <rPr>
        <i/>
        <sz val="11"/>
        <color theme="1"/>
        <rFont val="Calibri"/>
        <family val="2"/>
        <scheme val="minor"/>
      </rPr>
      <t>HS 82 RC-E - Hedge Trimmer.</t>
    </r>
    <r>
      <rPr>
        <sz val="11"/>
        <color theme="1"/>
        <rFont val="Calibri"/>
        <family val="2"/>
        <scheme val="minor"/>
      </rPr>
      <t xml:space="preserve"> [online] Available at: https://www.stihl.co.uk/STIHL-Products/Hedge-Trimmers-and-Long-Reach-Hedge-Trimmers/Petrol-hedge-trimmers/235324-610/HS-82-RC-E.aspx [Accessed 19 Jun. 2019].</t>
    </r>
  </si>
  <si>
    <t>HSE 81</t>
  </si>
  <si>
    <t>Hedge Trimmer (right)</t>
  </si>
  <si>
    <t>Hedge Trimmer (left)</t>
  </si>
  <si>
    <t>Hedge Trimmer - electric (left)</t>
  </si>
  <si>
    <t>Hedge Trimmer - electric (right)</t>
  </si>
  <si>
    <r>
      <t xml:space="preserve">Stihl.co.uk. (1029). </t>
    </r>
    <r>
      <rPr>
        <i/>
        <sz val="11"/>
        <color theme="1"/>
        <rFont val="Calibri"/>
        <family val="2"/>
        <scheme val="minor"/>
      </rPr>
      <t>HSE 81 - 650W electric hedge trimmer with 70cm blade</t>
    </r>
    <r>
      <rPr>
        <sz val="11"/>
        <color theme="1"/>
        <rFont val="Calibri"/>
        <family val="2"/>
        <scheme val="minor"/>
      </rPr>
      <t>. [online] Available at: https://www.stihl.co.uk/STIHL-Products/Hedge-Trimmers-and-Long-Reach-Hedge-Trimmers/Electric-hedge-trimmers/21364-1525/HSE-81.aspx [Accessed 19 Jul. 2019].</t>
    </r>
  </si>
  <si>
    <t>Equipment Vibration &amp; Noise Datasheet</t>
  </si>
  <si>
    <t>Information provided is based on manufacturer/supplier recommendations as at date of issue. Where a manufacturer/supplier gives more than one value for Vibration Emission the highest value given will be quoted. The magnitude detail are the “a”.</t>
  </si>
  <si>
    <t>The stated vibration emission level represents the main application of the tool; e.g. the vibration level of an impact drill refers to the tool operating with the impact function on.  Additional value for the tool in different function (e.g. screwdriving) may be found on the "Description" column.</t>
  </si>
  <si>
    <t>The reported vibration emission level refers to the tools operating with the standard accessories; e.g. the vibration emission of a brushcutter may vary when a different type of blade is fitted (3-tooth blade steel; 8-tooth blade steel; special steel blade for grass cutting; ... ; ).  Users should satisfy themselves that the vibration emission is correct for the configuration they are using.</t>
  </si>
  <si>
    <t>The battery pack for cordless tools may change in type, weight and capacity. The mass of the battery is included unless otherwise stated.</t>
  </si>
  <si>
    <t>This datasheet, and the order in which the products appear, should not be considered as Network Rail endorsing any of the products listed.</t>
  </si>
  <si>
    <r>
      <rPr>
        <b/>
        <sz val="11"/>
        <color theme="1"/>
        <rFont val="Calibri"/>
        <family val="2"/>
        <scheme val="minor"/>
      </rPr>
      <t>Vibration Data</t>
    </r>
    <r>
      <rPr>
        <sz val="11"/>
        <color theme="1"/>
        <rFont val="Calibri"/>
        <family val="2"/>
        <scheme val="minor"/>
      </rPr>
      <t xml:space="preserve">
A Red, Amber or Green (RAG) rating is given for vibration emissions and is based on the HSE published regulations and guidance.  Limits used are:
Above 5 m/s2           = Red
2.5 m/s2 to 5 m/s2    = Amber
2.5 m/s2 and below  = Green
Exposure points are given to facilitate in calculating the level of exposure received. The points for each vibration source can be added, subtracted, multiplied and divided as necessary to reach the desired trigger time. Points for different items of equipment can then be added to calculate the total level of exposure.
Exposure Action Value (EAV) = 2.5 m/s2    A(8) = 100 points   
Exposure Limit Value    (ELV) = 5 m/s2       A(8) = 400 points
Further information on the use of Exposure Points can be found on the HSE website www.hse.gov.uk/vibration/hav/index.htm</t>
    </r>
  </si>
  <si>
    <r>
      <rPr>
        <b/>
        <sz val="11"/>
        <color theme="1"/>
        <rFont val="Calibri"/>
        <family val="2"/>
        <scheme val="minor"/>
      </rPr>
      <t>Noise Data</t>
    </r>
    <r>
      <rPr>
        <sz val="11"/>
        <color theme="1"/>
        <rFont val="Calibri"/>
        <family val="2"/>
        <scheme val="minor"/>
      </rPr>
      <t xml:space="preserve">
A Red, Orange, Yellow or Green rating is given for noise emissions and is based on the HSE published regulations and guidance.  Limits used are:
87 dB and above   = Red
85 dB to 87 dB      = Orange
80 dB to 85 dB      = Yellow
Below 80 dB          = Green</t>
    </r>
  </si>
  <si>
    <t>Instructions for Adding Equipment</t>
  </si>
  <si>
    <t xml:space="preserve">Interpretation </t>
  </si>
  <si>
    <t xml:space="preserve">Liability </t>
  </si>
  <si>
    <t xml:space="preserve">The responsility to ensure that equipment with suitable vibration and noise emissions is used for any given job lies solely with the equipment user. The author of the Equipment Vibration &amp; Noise Datasheet accepts no responsibility for any decision on the use of a piece of equipment that is in any way related to knowledge or lack of knowledge of vibration/noise data or for the equipment being used.  </t>
  </si>
  <si>
    <t>To request that an item of equipment be added to this Equipment Vibration &amp; Noise Datasheet, or for any other queries, please email EquipmentDatasheet@networkrail.co.uk</t>
  </si>
  <si>
    <t>This Equipment Vibration &amp; Noise Datasheet is intended for use solely by Network Rail’s Network Operations staff to plan the use of equipment that presents a HAVS and hearing risk. Third parties are responsible for risk assessing and managing their own activities and should not rely on the datasheet. Network Rail accepts no responsibility for the accuracy of the data presented here when used by a third party.</t>
  </si>
  <si>
    <t xml:space="preserve">This Equipment Vibration &amp; Noise Datasheet is intended only as a tool to aid in the selection of equipment. Under no circumstances should the data in the Equipment Vibration &amp; Noise Datasheet be the sole reference source for vibration and noise data. Once the Equipment Vibration &amp; Noise Datasheet has been used to select a piece of equipment, it is the responsibility of the equipment user to check the User/Instruction/Operator's Manual for the equipment being used to confirm the vibration and noise values are the same as those stated in this Equipment Vibration &amp; Noise Datasheet. </t>
  </si>
  <si>
    <t xml:space="preserve">It is the responsibility of the equipment user to ensure that any pieced of equipment is used in conjunction with a User/Instruction/Operator's Manual and Product Acceptance Certificate (where appropriate). Where vibration and noise data is not known, it is the responsibility of the equipment user to request a User/Instruction/Operator's manual from the Equipment Manufacturer. If any documentation provided by the equipment manufacturer does not contain vibration and noise data, it is the responsibility of the equipment user to request the vibration and noise data from the manufacturer. </t>
  </si>
  <si>
    <t xml:space="preserve">If it is suspected that any specific information in the Equipment Vibration &amp; Noise Datasheet is incorrect, please send and email marked as important/urgent to EquipmentDatasheet@networkrail.co.uk specifying the incorrect information and, where possible, providing the correct information. </t>
  </si>
  <si>
    <t>Author, Date Added</t>
  </si>
  <si>
    <t>R. Sendall 19/07/2019</t>
  </si>
  <si>
    <t>R. Sendall, 19/07/2019</t>
  </si>
  <si>
    <t>DHP344</t>
  </si>
  <si>
    <t>DHP454</t>
  </si>
  <si>
    <t xml:space="preserve">QDM-150W Elite </t>
  </si>
  <si>
    <t>ALL EQUIPMENT MUST BE LABELLED WITH THE WEIGHT AND APPROPRIATE NUMBER OF HANDLERS USING THE LABEL BELOW</t>
  </si>
  <si>
    <t xml:space="preserve">The EquipmentDatasheet@networkrail.co.uk inbox will be checked and the Equipment Vibration &amp; Noise Datasheet updated on 20th of each month. Where the 20th falls on a weekend, the Equipment Vibration &amp; Noise Datasheet will be updated the following Monday. Where insufficient information is provided for the vibration and noise data to be found, the addition of the data to the Equipment Vibration &amp; Noise Datasheet will be delayed until the next publication date after sufficient information is provided. </t>
  </si>
  <si>
    <t>PROMIX 1200E</t>
  </si>
  <si>
    <t>PROMIX 1600E</t>
  </si>
  <si>
    <t>Stirrer/Mixer
(Weight includes Paddle)</t>
  </si>
  <si>
    <t>R. Sendall 19/08/2019</t>
  </si>
  <si>
    <t>5.44 (excluding paddle)</t>
  </si>
  <si>
    <t>62 (without water kit weighing 2kg)</t>
  </si>
  <si>
    <t>66.5 (without water kit weighing 2kg)</t>
  </si>
  <si>
    <t>Altrad-Belle. Belle PLCX 320 &amp; 400: Instruction Manual. Sheen, Nr. Buxton, United Kingdom: Altrad-Belle Light Contstruction Equipment. Available at: http://www.altrad-belle.com/_media/pdf/opman/comp/870-10002-4.pdf [Accessed 19 Aug. 2019]</t>
  </si>
  <si>
    <t>Altrad-Belle. Altrad Belle Promix: Instruction Manual. Sheen, Nr. Buxton, United Kingdom: Altrad-Belle Light Contstruction Equipment. Available at: http://www.altrad-belle.com/_media/pdf/opman/mixers/870-00000-2.pdf [Accessed 19 Aug. 2019]</t>
  </si>
  <si>
    <t>PCX 13/40 (GX160 &amp; EX17)</t>
  </si>
  <si>
    <t>PCX 13/40 (GX120 &amp; EX13)</t>
  </si>
  <si>
    <t>Altrad-Belle. Belle PLCX 320 &amp; 400: Instruction Manual. Sheen, Nr. Buxton, United Kingdom: Altrad-Belle Light Contstruction Equipment. Available at: http://www.altrad-belle.com/_media/pdf/opman/comp/870-10002-4.pdf [Accessed 19 Aug. 2019]. Vibration data available at: http://www.altrad-belle.com/?p=products&amp;id=41 [Accessed 19 Aug. 2019]</t>
  </si>
  <si>
    <t>Altrad-Belle. BGA 25/35/45/55/68: Instruction Manual. Sheen, Nr. Buxton, United Kingdom: Altrad-Belle Light Contstruction Equipment. Available at: http://www.altrad-belle.com/_media/pdf/opman/wcon/870-20003-2.pdf [Accessed 19 Aug. 2019]</t>
  </si>
  <si>
    <t>62.20L Battery Powered Vertical Tamper</t>
  </si>
  <si>
    <t>Battery Powered Vertical Tamper</t>
  </si>
  <si>
    <t>JC 22/10/19</t>
  </si>
  <si>
    <t>PA05/05265</t>
  </si>
  <si>
    <t>Melvelle</t>
  </si>
  <si>
    <t>FP-186-TPUK</t>
  </si>
  <si>
    <t>De-Clipper</t>
  </si>
  <si>
    <t>JC 24/10/19</t>
  </si>
  <si>
    <t xml:space="preserve">Data from David Campbell Workforce Health, Safety &amp; Environment Advisor </t>
  </si>
  <si>
    <t>Fixed Displacement UK</t>
  </si>
  <si>
    <t>FP-186-TPUK V</t>
  </si>
  <si>
    <t>Variable Displacement UK</t>
  </si>
  <si>
    <t>8 (5.6 Battery)</t>
  </si>
  <si>
    <t>PA05/06298</t>
  </si>
  <si>
    <t>To ensure that en item of equipment is added to this Equipment Vibration &amp; Noise Datasheet as quickly as possible any request submitted to EquipmentDatasheet@networkrail.co.uk must contain sufficient information for the vibration data to be found. Potentially suitable sources for vibration data, listed in order of preference, include:
- User/Instruction/Operator's Manual (containing vibration data)
- Product Approval Certificate (containing vibration data)
- A link to where the equipment is lised on the manufacturer's website
- An image of the equipment and a model number to allow the vibration and noise data to be serached online or requested from the manufacturer as appropriate</t>
  </si>
  <si>
    <t>15,7</t>
  </si>
  <si>
    <t>K 1270 Rail</t>
  </si>
  <si>
    <t>J.Caceres 21/11/19</t>
  </si>
  <si>
    <t>OEM Operation and maintenance manual- Available at https://www.husqvarnacp.com/int/machines/power-cutters/k-1270-rail/967046301/</t>
  </si>
  <si>
    <t>DCD996P2-18V XR XRP HAMMER DRILL DRIVER - 2 X 5AH</t>
  </si>
  <si>
    <t>Hammer drilling into concrete</t>
  </si>
  <si>
    <t>Drilling into Metal</t>
  </si>
  <si>
    <t>2,1</t>
  </si>
  <si>
    <t>JC 29/11/19</t>
  </si>
  <si>
    <t>OEM Website-https://products.dewalt.co.uk/powertools/productdetails/catno/DCD996P2/</t>
  </si>
  <si>
    <t>Exposure Points Per 15mins</t>
  </si>
  <si>
    <r>
      <t>Cordless Angle Grinder
(Vibration emission disc sanding  &lt;2.9 m/s</t>
    </r>
    <r>
      <rPr>
        <vertAlign val="superscript"/>
        <sz val="10"/>
        <rFont val="Arial"/>
        <family val="2"/>
      </rPr>
      <t>2</t>
    </r>
    <r>
      <rPr>
        <sz val="10"/>
        <rFont val="Arial"/>
        <family val="2"/>
      </rPr>
      <t>)</t>
    </r>
  </si>
  <si>
    <t>OEM Website-https://products.dewalt.co.uk/powertools/productdetails/catno/DCG414T2/</t>
  </si>
  <si>
    <t>DCG414T2 54v lithium ION brushless</t>
  </si>
  <si>
    <t>13.49
(Electric)</t>
  </si>
  <si>
    <t xml:space="preserve">Modular Rail Head Profile Grinding Machine
</t>
  </si>
  <si>
    <t>Power 49.5kg
Grinder 56.5kg  
Outrigger 14.2kg</t>
  </si>
  <si>
    <t>JC-17/12/19</t>
  </si>
  <si>
    <t>Email from Tim Stafford to Pete Worrall</t>
  </si>
  <si>
    <t>Stanley</t>
  </si>
  <si>
    <t>RS25</t>
  </si>
  <si>
    <t>Cutting</t>
  </si>
  <si>
    <t>Hydraulic rail saw</t>
  </si>
  <si>
    <t>PA05/07181</t>
  </si>
  <si>
    <t>DPB180Z</t>
  </si>
  <si>
    <t>Band Saw</t>
  </si>
  <si>
    <t>AA - 12/02/2020</t>
  </si>
  <si>
    <t>SJD6-A22</t>
  </si>
  <si>
    <t>HYTORC</t>
  </si>
  <si>
    <t>BTM-0250</t>
  </si>
  <si>
    <t>Battery Electric Torque Tool, has a 36V Lithium Ion battery.</t>
  </si>
  <si>
    <t>AA - 12/06/2020</t>
  </si>
  <si>
    <t>BTM-0700</t>
  </si>
  <si>
    <t>BTM-1000</t>
  </si>
  <si>
    <t>BTM-2000</t>
  </si>
  <si>
    <t>BTM-3000</t>
  </si>
  <si>
    <t>LST-0700</t>
  </si>
  <si>
    <t>LST-1200</t>
  </si>
  <si>
    <t>LST-2000</t>
  </si>
  <si>
    <t>LST-3000</t>
  </si>
  <si>
    <t>LST-5000</t>
  </si>
  <si>
    <t>LIONGUN-.25</t>
  </si>
  <si>
    <t>Lithium Series II Electric Torque tool, is a lightweight 36V battery powered tool</t>
  </si>
  <si>
    <t>18V Electric Torque Tool</t>
  </si>
  <si>
    <t>LIONGUN-.7</t>
  </si>
  <si>
    <t>User manual also available on website:
https://makitauk.com/product/dpb180z.html</t>
  </si>
  <si>
    <t>PA05/06992</t>
  </si>
  <si>
    <t>Cordless Jig Saw</t>
  </si>
  <si>
    <t xml:space="preserve">Hilti Datasheet webiste: https://www.hilti.co.uk/c/CLS_CORDLESS_TOOLS_7123/CLS_CORDLESS_SAW_7123/CLS_CORDLESS_JIG_SAW_7123/r5212958 </t>
  </si>
  <si>
    <t>CEMBRE</t>
  </si>
  <si>
    <t>B1350-C
-CA
-CE
-CT</t>
  </si>
  <si>
    <t>Cembre Family Operating Instructions: http://www.cembre.com/family/details/4029</t>
  </si>
  <si>
    <t>SF 10W-A22/
SF 8M-A22</t>
  </si>
  <si>
    <r>
      <rPr>
        <b/>
        <sz val="10"/>
        <color theme="1"/>
        <rFont val="Arial"/>
        <family val="2"/>
      </rPr>
      <t>D</t>
    </r>
    <r>
      <rPr>
        <sz val="10"/>
        <color theme="1"/>
        <rFont val="Arial"/>
        <family val="2"/>
      </rPr>
      <t xml:space="preserve">rilling/ </t>
    </r>
    <r>
      <rPr>
        <b/>
        <sz val="10"/>
        <color theme="1"/>
        <rFont val="Arial"/>
        <family val="2"/>
      </rPr>
      <t>D</t>
    </r>
    <r>
      <rPr>
        <sz val="10"/>
        <color theme="1"/>
        <rFont val="Arial"/>
        <family val="2"/>
      </rPr>
      <t>riving</t>
    </r>
  </si>
  <si>
    <t>Cordless drill/ drivers designed for driving and releasing screws and drilling in steel, wood an plastic</t>
  </si>
  <si>
    <t>Hilti Technical Specs/Operating Manual: https://www.hilti.co.uk/c/CLS_POWER_TOOLS_7124/CLS_DRILL_DRIVERS_SCREW_DRIVERS__7124/CLS_CORDLESS_DRILL_DRIVERS_7124/r2328437</t>
  </si>
  <si>
    <t>SD-19BR
- 19BRA
- 19BR2E
-19BRT
- 19BR-RP
- 19BR-RPA
- 19BR2-RPE
19BR-RPT</t>
  </si>
  <si>
    <t>Battery drilling machine for wooden sleepers</t>
  </si>
  <si>
    <t>Cembre Family Operating Instructions: https://cembre.co.uk/product/details/45084</t>
  </si>
  <si>
    <t xml:space="preserve">Makita </t>
  </si>
  <si>
    <t>DDF482RMJ</t>
  </si>
  <si>
    <r>
      <t>D</t>
    </r>
    <r>
      <rPr>
        <sz val="10"/>
        <color theme="1"/>
        <rFont val="Arial"/>
        <family val="2"/>
      </rPr>
      <t>rilling</t>
    </r>
    <r>
      <rPr>
        <b/>
        <sz val="10"/>
        <color theme="1"/>
        <rFont val="Arial"/>
        <family val="2"/>
      </rPr>
      <t>/ D</t>
    </r>
    <r>
      <rPr>
        <sz val="10"/>
        <color theme="1"/>
        <rFont val="Arial"/>
        <family val="2"/>
      </rPr>
      <t>riving</t>
    </r>
  </si>
  <si>
    <t>Drill Driver, that has been developed as a successor to current model DDF456</t>
  </si>
  <si>
    <t>Makita. Cordless Hammer Driver Drill: Instruction Manual. Jan-Baptist Vinkstraat 2, 3070, Belgium: Makita. Available at: https://www.makitauk.com/product/ddf482rmj [Accessed 12 June 2020]</t>
  </si>
  <si>
    <t>DHS900Z
DHS900ZU</t>
  </si>
  <si>
    <r>
      <t>C</t>
    </r>
    <r>
      <rPr>
        <sz val="10"/>
        <color theme="1"/>
        <rFont val="Arial"/>
        <family val="2"/>
      </rPr>
      <t>utting</t>
    </r>
  </si>
  <si>
    <t>Cordless Circular Saw, 235mm (9") powered by two 18V Li-Ion Batteries</t>
  </si>
  <si>
    <t>Makita. Cordless Hammer Driver Drill: Instruction Manual. Jan-Baptist Vinkstraat 2, 3070, Belgium: Makita. Available at: https://www.makitauk.com/product/dhs900z [Accessed 12 June 2020]</t>
  </si>
  <si>
    <t>325HE4</t>
  </si>
  <si>
    <t>Long reach hedge trimmer</t>
  </si>
  <si>
    <t>AA - 20/07/2020</t>
  </si>
  <si>
    <r>
      <t>Radmoretucker.co.uk. 2020. </t>
    </r>
    <r>
      <rPr>
        <i/>
        <sz val="8"/>
        <color rgb="FF000000"/>
        <rFont val="Arial"/>
        <family val="2"/>
      </rPr>
      <t>Buy Cheap Husqvarna 325HE4 Long Reach Hedge Trimmer (966787701) - Radmore &amp; Tucker</t>
    </r>
    <r>
      <rPr>
        <sz val="8"/>
        <color rgb="FF000000"/>
        <rFont val="Arial"/>
        <family val="2"/>
      </rPr>
      <t>. [online] Available at: &lt;https://www.radmoretucker.co.uk/shop/garden-machinery/hedge-trimmers/long-reach-hedge-trimmers/husqvarna-325he4-long-reach-hedge-trimmer/&gt; [Accessed 20 July 2020].</t>
    </r>
  </si>
  <si>
    <t>TE 2-A22</t>
  </si>
  <si>
    <t>Hilti User Manual TE 2-2A22</t>
  </si>
  <si>
    <t>Breaking/Tamping but also suitable for Wet Bed working</t>
  </si>
  <si>
    <t>Activision (Shark) Rail Saw</t>
  </si>
  <si>
    <t>Battery powered abrasive rail saw</t>
  </si>
  <si>
    <t>Product Acceptance Certificate PA05/07188</t>
  </si>
  <si>
    <t>A.Ali 17/09/2020</t>
  </si>
  <si>
    <r>
      <rPr>
        <b/>
        <sz val="10"/>
        <color theme="1"/>
        <rFont val="Arial"/>
        <family val="2"/>
      </rPr>
      <t>D</t>
    </r>
    <r>
      <rPr>
        <sz val="10"/>
        <color theme="1"/>
        <rFont val="Arial"/>
        <family val="2"/>
      </rPr>
      <t>e-Clipper</t>
    </r>
  </si>
  <si>
    <t>PCE Breaker</t>
  </si>
  <si>
    <t>Pandrol Clip extractor, to remove seized and frozen Pandrol clips</t>
  </si>
  <si>
    <r>
      <t>Bance. 2020. </t>
    </r>
    <r>
      <rPr>
        <i/>
        <sz val="8"/>
        <color rgb="FF000000"/>
        <rFont val="Arial"/>
        <family val="2"/>
      </rPr>
      <t>Pandrol Clip Extractor - Bance</t>
    </r>
    <r>
      <rPr>
        <sz val="8"/>
        <color rgb="FF000000"/>
        <rFont val="Arial"/>
        <family val="2"/>
      </rPr>
      <t>. [online] Available at: &lt;https://bance.com/pandrolclipextractor/&gt; [Accessed 17 September 2020].</t>
    </r>
  </si>
  <si>
    <t>Spitsnaz</t>
  </si>
  <si>
    <t>Hydraulic Impact Wrench</t>
  </si>
  <si>
    <r>
      <rPr>
        <b/>
        <sz val="10"/>
        <color theme="1"/>
        <rFont val="Arial"/>
        <family val="2"/>
      </rPr>
      <t>I</t>
    </r>
    <r>
      <rPr>
        <sz val="10"/>
        <color theme="1"/>
        <rFont val="Arial"/>
        <family val="2"/>
      </rPr>
      <t>mpact Wrench</t>
    </r>
  </si>
  <si>
    <t>1” Hydraulically powered underwater impact wrench.</t>
  </si>
  <si>
    <t>Certificate of Acceptance PA05/07271</t>
  </si>
  <si>
    <t>AA - 16/10/2020</t>
  </si>
  <si>
    <t>TDH2</t>
  </si>
  <si>
    <t>Digital coach screwing machine with recording and storing GPS and torqueing data.</t>
  </si>
  <si>
    <r>
      <t>S</t>
    </r>
    <r>
      <rPr>
        <sz val="10"/>
        <color theme="1"/>
        <rFont val="Arial"/>
        <family val="2"/>
      </rPr>
      <t>crew Driving</t>
    </r>
  </si>
  <si>
    <t>Certificate of Acceptance PA05/07325</t>
  </si>
  <si>
    <t>industrial leaf blower designed for demanding tasks</t>
  </si>
  <si>
    <r>
      <t>V</t>
    </r>
    <r>
      <rPr>
        <sz val="10"/>
        <color theme="1"/>
        <rFont val="Arial"/>
        <family val="2"/>
      </rPr>
      <t>egetation Control</t>
    </r>
  </si>
  <si>
    <t>570BTS</t>
  </si>
  <si>
    <r>
      <t>Husqvarna.com. 2020. </t>
    </r>
    <r>
      <rPr>
        <i/>
        <sz val="11"/>
        <color rgb="FF000000"/>
        <rFont val="Calibri"/>
        <family val="2"/>
        <scheme val="minor"/>
      </rPr>
      <t>Husqvarna Leaf Blowers 570BTS</t>
    </r>
    <r>
      <rPr>
        <sz val="11"/>
        <color rgb="FF000000"/>
        <rFont val="Calibri"/>
        <family val="2"/>
        <scheme val="minor"/>
      </rPr>
      <t>. [online] Available at: &lt;https://www.husqvarna.com/uk/products/blowers/570bts/966629401/&gt; [Accessed 16 October 2020].</t>
    </r>
  </si>
  <si>
    <t>SSW 18 LTX 600</t>
  </si>
  <si>
    <t>High torque machine with low kick-back torque</t>
  </si>
  <si>
    <t>DGA456Z</t>
  </si>
  <si>
    <r>
      <t>G</t>
    </r>
    <r>
      <rPr>
        <sz val="10"/>
        <color theme="1"/>
        <rFont val="Arial"/>
        <family val="2"/>
      </rPr>
      <t>rinding</t>
    </r>
  </si>
  <si>
    <t>This power tool is intended to function as a grinder, sander, wire brush or cut-off tool.</t>
  </si>
  <si>
    <t>Makita DGA456Z Grinder User Guide, Available at: https://www.makitauk.com/product/dga456z</t>
  </si>
  <si>
    <t>Metabo SSW 18 LTX 600 Impact Wrench User Guide, Available at: https://www.metabo.com/uk/en/tools/cordless-tools/cordless-impact-drivers-wrenches/ssw-18-ltx-600-602198660-cordless-impact-wrench.html?listtype=search&amp;searchparam=SSW%2B18%2Bltx%2B600</t>
  </si>
  <si>
    <t>Pandrol</t>
  </si>
  <si>
    <t>CD200iQ</t>
  </si>
  <si>
    <r>
      <t>D</t>
    </r>
    <r>
      <rPr>
        <sz val="10"/>
        <color theme="1"/>
        <rFont val="Arial"/>
        <family val="2"/>
      </rPr>
      <t>e-Clipper</t>
    </r>
  </si>
  <si>
    <t>The Pandrol CD200iQ, is a clip driving machine.</t>
  </si>
  <si>
    <t>AA - 18/12/2020</t>
  </si>
  <si>
    <t>Certificate of Acceptance PA05/07221</t>
  </si>
  <si>
    <t>535iRXT</t>
  </si>
  <si>
    <r>
      <rPr>
        <b/>
        <sz val="10"/>
        <color theme="1"/>
        <rFont val="Arial"/>
        <family val="2"/>
      </rPr>
      <t>V</t>
    </r>
    <r>
      <rPr>
        <sz val="10"/>
        <color theme="1"/>
        <rFont val="Arial"/>
        <family val="2"/>
      </rPr>
      <t xml:space="preserve">egetation </t>
    </r>
    <r>
      <rPr>
        <b/>
        <sz val="10"/>
        <color theme="1"/>
        <rFont val="Arial"/>
        <family val="2"/>
      </rPr>
      <t>C</t>
    </r>
    <r>
      <rPr>
        <sz val="10"/>
        <color theme="1"/>
        <rFont val="Arial"/>
        <family val="2"/>
      </rPr>
      <t>ontrol</t>
    </r>
  </si>
  <si>
    <t>Battery operated grass trimmer with an electric motor.</t>
  </si>
  <si>
    <t>AA 15/03/2021</t>
  </si>
  <si>
    <t>https://www.husqvarna.com/uk/products/brushcutters/535irxt/967850601/</t>
  </si>
  <si>
    <r>
      <rPr>
        <b/>
        <sz val="10"/>
        <color theme="1"/>
        <rFont val="Arial"/>
        <family val="2"/>
      </rPr>
      <t>O</t>
    </r>
    <r>
      <rPr>
        <sz val="10"/>
        <color theme="1"/>
        <rFont val="Arial"/>
        <family val="2"/>
      </rPr>
      <t>ther</t>
    </r>
  </si>
  <si>
    <t>TE 1000 Active Vibration Reduction (AVR) Breaker</t>
  </si>
  <si>
    <t>Brushless motor for dust removal</t>
  </si>
  <si>
    <t>TE 1000 Active Vibration Reduction (AVR) Breaker - HI Drive Variant</t>
  </si>
  <si>
    <r>
      <t xml:space="preserve">Brushless motor for dust removal </t>
    </r>
    <r>
      <rPr>
        <b/>
        <sz val="10"/>
        <color theme="1"/>
        <rFont val="Arial"/>
        <family val="2"/>
      </rPr>
      <t>(APPROVED FOR BREAKING ONLY)</t>
    </r>
  </si>
  <si>
    <t>Certificate of Acceptance PA05/04252</t>
  </si>
  <si>
    <t>BHR 262
-HR 262D</t>
  </si>
  <si>
    <t>JCG/19/08/2021</t>
  </si>
  <si>
    <t>Grinding</t>
  </si>
  <si>
    <t>Cordless Angle Grinder-Used on Metal</t>
  </si>
  <si>
    <t>18 LTC 150 Quick-Battery</t>
  </si>
  <si>
    <t>JC-10/09/21-
https://www.metabo.com/uk/en/tools/cordless-tools/cordless-angle-grinder/wb-18-ltx-bl-150-quick-613078840-cordless-angle-grinders.html?listtype=search&amp;searchparam=18%2BLTX%2B150%2BQuick%2B</t>
  </si>
  <si>
    <t xml:space="preserve">ASE18LTX </t>
  </si>
  <si>
    <t>Cordless Sabre Saw</t>
  </si>
  <si>
    <t>JC-10/09/21- ASE 18 LTX Recip Saw.pdf</t>
  </si>
  <si>
    <t>SSW 18 LTX 400</t>
  </si>
  <si>
    <t>Used for loosening/tightening bolts.</t>
  </si>
  <si>
    <t>JC-10/09/21-
https://www.metabo.com/uk/en/tools/cordless-tools/cordless-impact-drivers-wrenches/ssw-18-ltx-400-bl-602205650-cordless-impact-wrench.html?listtype=search&amp;searchparam=18%2BLTX%2B400</t>
  </si>
  <si>
    <t>BTC026 Tool</t>
  </si>
  <si>
    <t>Used for cutting Overhead line equipment, Contact wire and Catenary Wire,</t>
  </si>
  <si>
    <t>JC-10/09/21</t>
  </si>
  <si>
    <t>Rompact 30.20</t>
  </si>
  <si>
    <t>Battery</t>
  </si>
  <si>
    <t>JC-10/09/21-PA05/07380</t>
  </si>
  <si>
    <t>Rail Grinder Model 13.61</t>
  </si>
  <si>
    <t xml:space="preserve">Grinding </t>
  </si>
  <si>
    <t>The machine is for removing burrs from rail heads and switches and for profile</t>
  </si>
  <si>
    <t>grinding build-up welds on switch blades and crossings, including guiderails.</t>
  </si>
  <si>
    <t>R.Ghatora 17/03/22</t>
  </si>
  <si>
    <t xml:space="preserve">Robel. Grinding Machine Operating Instruction(2011) : http://www.detierailtech.com/uploads/13.61.pdf   [Accessed 17/03/22] </t>
  </si>
  <si>
    <t xml:space="preserve">NR-25B Impact Wrench </t>
  </si>
  <si>
    <t xml:space="preserve">Driving </t>
  </si>
  <si>
    <t xml:space="preserve">Impact Wrench </t>
  </si>
  <si>
    <t>R.Ghatora 18/03/22</t>
  </si>
  <si>
    <t>Product Acceptance Certificate PA05/02679</t>
  </si>
  <si>
    <t>10.20 Battery Rail drill</t>
  </si>
  <si>
    <t>BX 3-BT A22</t>
  </si>
  <si>
    <t xml:space="preserve">Fastening tool </t>
  </si>
  <si>
    <r>
      <rPr>
        <b/>
        <sz val="10"/>
        <rFont val="Arial"/>
        <family val="2"/>
      </rPr>
      <t>Recommended number of fastenings</t>
    </r>
    <r>
      <rPr>
        <sz val="10"/>
        <rFont val="Arial"/>
        <family val="2"/>
      </rPr>
      <t xml:space="preserve">
</t>
    </r>
    <r>
      <rPr>
        <b/>
        <sz val="10"/>
        <rFont val="Arial"/>
        <family val="2"/>
      </rPr>
      <t>per day:</t>
    </r>
    <r>
      <rPr>
        <sz val="10"/>
        <rFont val="Arial"/>
        <family val="2"/>
      </rPr>
      <t xml:space="preserve"> 
EAV 2.5 m/s2 Red Cartridge=5040                                                                      </t>
    </r>
    <r>
      <rPr>
        <b/>
        <sz val="10"/>
        <rFont val="Arial"/>
        <family val="2"/>
      </rPr>
      <t xml:space="preserve">Noise Emmsion Pressure DB(A)  </t>
    </r>
    <r>
      <rPr>
        <sz val="10"/>
        <rFont val="Arial"/>
        <family val="2"/>
      </rPr>
      <t xml:space="preserve">                                            Conrete: 94db(A)                                                                                          Steel: 105db(A)</t>
    </r>
  </si>
  <si>
    <t>R.Ghatora
15/08/2022</t>
  </si>
  <si>
    <t>PA Certificate</t>
  </si>
  <si>
    <t>550 XP Mark II</t>
  </si>
  <si>
    <t>J.Caceres 15/08/22</t>
  </si>
  <si>
    <t>https://www.husqvarna.com/uk/chainsaws/550xp-mark-ii/</t>
  </si>
  <si>
    <t>Stockade</t>
  </si>
  <si>
    <t>ST400i</t>
  </si>
  <si>
    <t>Stapling</t>
  </si>
  <si>
    <t>Staple Gun</t>
  </si>
  <si>
    <t>OEM Supplied</t>
  </si>
  <si>
    <t>GX 90</t>
  </si>
  <si>
    <t>https://lordhire.co.uk/product/gx-90/</t>
  </si>
  <si>
    <t>Cordless Circular Saw (Wood)</t>
  </si>
  <si>
    <t>https://www.hilti.co.uk/medias/sys_master/documents/h11/hf9/9759225118750/Operating-Instruction-SC-70W-A22-01-Operating-Instruction-PUB-5206193-000.pdf</t>
  </si>
  <si>
    <t>SC 70W A22</t>
  </si>
  <si>
    <t>TE 6-A22</t>
  </si>
  <si>
    <t>Cordless Rotary Hammer
(Concrete)</t>
  </si>
  <si>
    <t>https://skill-builder.uk/hilti-te-6-a22</t>
  </si>
  <si>
    <t>DSH 600-X (Petrol)</t>
  </si>
  <si>
    <t>https://www.hilti.co.uk/medias/sys_master/documents/h09/h2c/9793534689310/Operating-Instruction-DSH-600-X-Operating-Instruction-PUB-5648232-000.pdf</t>
  </si>
  <si>
    <t>535iXP</t>
  </si>
  <si>
    <t>Husqvarna 535i XP® Chainsaw | Husqvarna UK</t>
  </si>
  <si>
    <t xml:space="preserve"> </t>
  </si>
  <si>
    <t>522 HD 60 X</t>
  </si>
  <si>
    <t>Hedge Trimmer (Petrol)</t>
  </si>
  <si>
    <t>https://www.husqvarna.com/uk/hedge-trimmers/522hd60x/</t>
  </si>
  <si>
    <t>520i HD 70</t>
  </si>
  <si>
    <t>Hedge Trimmer 
(Electric Cordless)</t>
  </si>
  <si>
    <t>https://www.husqvarna.com/uk/hedge-trimmers/520ihd70/</t>
  </si>
  <si>
    <t>520i HE3</t>
  </si>
  <si>
    <t>https://www.husqvarna.com/uk/hedge-trimmers/520ihe3/</t>
  </si>
  <si>
    <t>522 HS 75X</t>
  </si>
  <si>
    <t>Husqvarna 522HS75X Hedge Trimmer | Husqvarna UK</t>
  </si>
  <si>
    <t>320iB</t>
  </si>
  <si>
    <t>Leaf Blower (Electric)</t>
  </si>
  <si>
    <t>Husqvarna 320iB Leaf Blower | Husqvarna ZA</t>
  </si>
  <si>
    <t>530 iP4</t>
  </si>
  <si>
    <t>https://www.husqvarna.com/us/pole-saws/530ip4/</t>
  </si>
  <si>
    <t>520i RX</t>
  </si>
  <si>
    <t>Strimmer (Battery)</t>
  </si>
  <si>
    <t>BG 86C</t>
  </si>
  <si>
    <t>BG 86 Petrol Blower - Very powerful hand held leaf blower (stihl.co.uk)</t>
  </si>
  <si>
    <t>Leaf blower (Petrol)</t>
  </si>
  <si>
    <t>McVeigh Parker</t>
  </si>
  <si>
    <t>CHPD78-1</t>
  </si>
  <si>
    <t>Other</t>
  </si>
  <si>
    <t>Post Driver (Petrol)
75 mm Post</t>
  </si>
  <si>
    <t>Post Driver (Petrol)
100 mm Post</t>
  </si>
  <si>
    <t>https://mcveighparker.com/petrol-hand-held-post-driver#:~:text=Vibration%20levels%20m%2Fs2%20-%209.94%20%28Data%20from%20100mm,noise%20req.%20Starting%20system%20-%20recoil%20%28pull%20start%29</t>
  </si>
  <si>
    <t>DSS611RTJ</t>
  </si>
  <si>
    <t>Circular Saw (Battery)</t>
  </si>
  <si>
    <t>Airtec</t>
  </si>
  <si>
    <t>Master 35</t>
  </si>
  <si>
    <t>Driving</t>
  </si>
  <si>
    <t>Impact Wrench (Tightening)</t>
  </si>
  <si>
    <t>Impact Wrench (Loosening)</t>
  </si>
  <si>
    <t>https://airtecinternational.co.uk/master-35-impact-wrench/#description</t>
  </si>
  <si>
    <t>Master 35® Impact Wrench – AirTec International</t>
  </si>
  <si>
    <t>Issue 80: 20/08/2022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</si>
</sst>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30">
    <font>
      <sz val="11"/>
      <color theme="1"/>
      <name val="Calibri"/>
      <family val="2"/>
      <scheme val="minor"/>
    </font>
    <font>
      <b/>
      <sz val="11"/>
      <color theme="1"/>
      <name val="Calibri"/>
      <family val="2"/>
      <scheme val="minor"/>
    </font>
    <font>
      <b/>
      <sz val="11"/>
      <color theme="1"/>
      <name val="Calibri"/>
      <family val="2"/>
    </font>
    <font>
      <b/>
      <sz val="10"/>
      <name val="Arial"/>
      <family val="2"/>
    </font>
    <font>
      <sz val="10"/>
      <name val="Arial"/>
      <family val="2"/>
    </font>
    <font>
      <sz val="9"/>
      <name val="Arial"/>
      <family val="2"/>
    </font>
    <font>
      <sz val="10"/>
      <name val="Calibri"/>
      <family val="2"/>
    </font>
    <font>
      <sz val="9"/>
      <color rgb="FF000000"/>
      <name val="Arial"/>
      <family val="2"/>
    </font>
    <font>
      <vertAlign val="superscript"/>
      <sz val="10"/>
      <name val="Arial"/>
      <family val="2"/>
    </font>
    <font>
      <sz val="10"/>
      <color rgb="FF5A5A5A"/>
      <name val="Inherit"/>
    </font>
    <font>
      <sz val="11"/>
      <color rgb="FFFFFFFF"/>
      <name val="Arial"/>
      <family val="2"/>
    </font>
    <font>
      <sz val="12"/>
      <color rgb="FFFFFFFF"/>
      <name val="Arial"/>
      <family val="2"/>
    </font>
    <font>
      <u/>
      <sz val="10"/>
      <name val="Arial"/>
      <family val="2"/>
    </font>
    <font>
      <b/>
      <u/>
      <sz val="10"/>
      <name val="Arial"/>
      <family val="2"/>
    </font>
    <font>
      <sz val="11"/>
      <name val="Calibri"/>
      <family val="2"/>
    </font>
    <font>
      <sz val="11"/>
      <color rgb="FF000000"/>
      <name val="Calibri"/>
      <family val="2"/>
    </font>
    <font>
      <sz val="10"/>
      <color rgb="FF111111"/>
      <name val="Arial"/>
      <family val="2"/>
    </font>
    <font>
      <u/>
      <sz val="11"/>
      <color theme="10"/>
      <name val="Calibri"/>
      <family val="2"/>
      <scheme val="minor"/>
    </font>
    <font>
      <b/>
      <sz val="16"/>
      <color theme="1"/>
      <name val="Calibri"/>
      <family val="2"/>
      <scheme val="minor"/>
    </font>
    <font>
      <i/>
      <sz val="11"/>
      <color theme="1"/>
      <name val="Calibri"/>
      <family val="2"/>
      <scheme val="minor"/>
    </font>
    <font>
      <b/>
      <sz val="14"/>
      <color theme="1"/>
      <name val="Calibri"/>
      <family val="2"/>
      <scheme val="minor"/>
    </font>
    <font>
      <b/>
      <sz val="16"/>
      <color rgb="FFFF0000"/>
      <name val="Calibri"/>
      <family val="2"/>
      <scheme val="minor"/>
    </font>
    <font>
      <sz val="11"/>
      <color theme="1"/>
      <name val="Arial"/>
      <family val="2"/>
    </font>
    <font>
      <sz val="10"/>
      <color theme="1"/>
      <name val="Arial"/>
      <family val="2"/>
    </font>
    <font>
      <b/>
      <sz val="10"/>
      <color theme="1"/>
      <name val="Arial"/>
      <family val="2"/>
    </font>
    <font>
      <sz val="8"/>
      <color rgb="FF000000"/>
      <name val="Arial"/>
      <family val="2"/>
    </font>
    <font>
      <i/>
      <sz val="8"/>
      <color rgb="FF000000"/>
      <name val="Arial"/>
      <family val="2"/>
    </font>
    <font>
      <b/>
      <sz val="11"/>
      <color theme="1"/>
      <name val="Arial"/>
      <family val="2"/>
    </font>
    <font>
      <i/>
      <sz val="11"/>
      <color rgb="FF000000"/>
      <name val="Calibri"/>
      <family val="2"/>
      <scheme val="minor"/>
    </font>
    <font>
      <sz val="11"/>
      <color rgb="FF000000"/>
      <name val="Calibri"/>
      <family val="2"/>
      <scheme val="minor"/>
    </font>
  </fonts>
  <fills count="7">
    <fill>
      <patternFill patternType="none"/>
    </fill>
    <fill>
      <patternFill patternType="gray125"/>
    </fill>
    <fill>
      <patternFill patternType="solid">
        <fgColor rgb="FF00FF00"/>
        <bgColor indexed="64"/>
      </patternFill>
    </fill>
    <fill>
      <patternFill patternType="solid">
        <fgColor theme="0"/>
        <bgColor theme="4" tint="0.79998168889431442"/>
      </patternFill>
    </fill>
    <fill>
      <patternFill patternType="solid">
        <fgColor theme="0"/>
        <bgColor indexed="64"/>
      </patternFill>
    </fill>
    <fill>
      <patternFill patternType="solid">
        <fgColor theme="8" tint="0.59999389629810485"/>
        <bgColor indexed="64"/>
      </patternFill>
    </fill>
    <fill>
      <patternFill patternType="solid">
        <fgColor rgb="FF92D050"/>
        <bgColor indexed="64"/>
      </patternFill>
    </fill>
  </fills>
  <borders count="4">
    <border>
      <left/>
      <right/>
      <top/>
      <bottom/>
      <diagonal/>
    </border>
    <border>
      <left style="thick">
        <color theme="3"/>
      </left>
      <right style="thick">
        <color theme="3"/>
      </right>
      <top style="thick">
        <color theme="3"/>
      </top>
      <bottom/>
      <diagonal/>
    </border>
    <border>
      <left style="thick">
        <color theme="3"/>
      </left>
      <right style="thick">
        <color theme="3"/>
      </right>
      <top/>
      <bottom style="thick">
        <color theme="3"/>
      </bottom>
      <diagonal/>
    </border>
    <border>
      <left style="thick">
        <color rgb="FF00B0F0"/>
      </left>
      <right/>
      <top/>
      <bottom/>
      <diagonal/>
    </border>
  </borders>
  <cellStyleXfs count="3">
    <xf numFmtId="0" fontId="0" fillId="0" borderId="0"/>
    <xf numFmtId="0" fontId="17" fillId="0" borderId="0" applyNumberFormat="0" applyFill="0" applyBorder="0" applyAlignment="0" applyProtection="0"/>
    <xf numFmtId="0" fontId="4" fillId="0" borderId="0"/>
  </cellStyleXfs>
  <cellXfs count="150">
    <xf numFmtId="0" fontId="0" fillId="0" borderId="0" xfId="0"/>
    <xf numFmtId="0" fontId="1" fillId="0" borderId="0" xfId="0" applyFont="1" applyAlignment="1">
      <alignment horizontal="center" vertical="center" wrapText="1"/>
    </xf>
    <xf numFmtId="0" fontId="3" fillId="0" borderId="0" xfId="0" applyFont="1" applyFill="1" applyBorder="1" applyAlignment="1">
      <alignment horizontal="center" vertical="center" wrapText="1"/>
    </xf>
    <xf numFmtId="0" fontId="0" fillId="0" borderId="0" xfId="0" applyFill="1"/>
    <xf numFmtId="49" fontId="4" fillId="0" borderId="0" xfId="0" applyNumberFormat="1" applyFont="1" applyFill="1" applyBorder="1" applyAlignment="1">
      <alignment horizontal="center" vertical="center" wrapText="1"/>
    </xf>
    <xf numFmtId="0" fontId="4" fillId="0" borderId="0" xfId="0" applyFont="1" applyFill="1" applyAlignment="1">
      <alignment horizontal="center" vertical="center" wrapText="1"/>
    </xf>
    <xf numFmtId="0" fontId="4" fillId="0" borderId="0" xfId="0" applyFont="1" applyFill="1" applyBorder="1" applyAlignment="1">
      <alignment horizontal="center" vertical="center" wrapText="1"/>
    </xf>
    <xf numFmtId="0" fontId="5" fillId="0" borderId="0" xfId="0" applyFont="1" applyBorder="1" applyAlignment="1">
      <alignment horizontal="center" vertical="center" wrapText="1"/>
    </xf>
    <xf numFmtId="0" fontId="0" fillId="0" borderId="0" xfId="0" applyFill="1" applyBorder="1" applyAlignment="1">
      <alignment horizontal="center" vertical="center"/>
    </xf>
    <xf numFmtId="0" fontId="0" fillId="0" borderId="0" xfId="0" applyAlignment="1">
      <alignment horizontal="center" vertical="center"/>
    </xf>
    <xf numFmtId="0" fontId="3" fillId="0" borderId="0" xfId="0" applyFont="1" applyFill="1" applyAlignment="1">
      <alignment horizontal="center" vertical="center" wrapText="1"/>
    </xf>
    <xf numFmtId="0" fontId="4" fillId="0" borderId="0" xfId="0" applyNumberFormat="1" applyFont="1" applyFill="1" applyAlignment="1">
      <alignment horizontal="center" vertical="center" wrapText="1"/>
    </xf>
    <xf numFmtId="0" fontId="3" fillId="0" borderId="0" xfId="0" applyFont="1" applyBorder="1" applyAlignment="1">
      <alignment horizontal="center" vertical="center" wrapText="1"/>
    </xf>
    <xf numFmtId="0" fontId="4"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7" fillId="0" borderId="0" xfId="0" applyFont="1"/>
    <xf numFmtId="0" fontId="0" fillId="0" borderId="0" xfId="0" applyFont="1" applyFill="1" applyBorder="1" applyAlignment="1">
      <alignment horizontal="center" vertical="center" wrapText="1"/>
    </xf>
    <xf numFmtId="0" fontId="4" fillId="0" borderId="0" xfId="0" applyFont="1" applyFill="1" applyAlignment="1">
      <alignment horizontal="center" vertical="center"/>
    </xf>
    <xf numFmtId="0" fontId="0" fillId="0" borderId="0" xfId="0" applyFill="1" applyAlignment="1">
      <alignment horizontal="center" vertical="center" wrapText="1"/>
    </xf>
    <xf numFmtId="0" fontId="4" fillId="0" borderId="0" xfId="0" applyFont="1"/>
    <xf numFmtId="0" fontId="9" fillId="0" borderId="0" xfId="0" applyFont="1"/>
    <xf numFmtId="0" fontId="4" fillId="0" borderId="0" xfId="0" applyFont="1" applyAlignment="1">
      <alignment horizontal="center" vertical="center" wrapText="1"/>
    </xf>
    <xf numFmtId="0" fontId="10" fillId="0" borderId="0" xfId="0" applyFont="1"/>
    <xf numFmtId="0" fontId="3"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Alignment="1">
      <alignment horizontal="center" vertical="center" wrapText="1"/>
    </xf>
    <xf numFmtId="0" fontId="11" fillId="0" borderId="0" xfId="0" applyFont="1"/>
    <xf numFmtId="164" fontId="4" fillId="0" borderId="0" xfId="0" applyNumberFormat="1" applyFont="1" applyBorder="1" applyAlignment="1">
      <alignment horizontal="center" vertical="center" wrapText="1"/>
    </xf>
    <xf numFmtId="0" fontId="3" fillId="0" borderId="0" xfId="0" applyFont="1" applyAlignment="1">
      <alignment horizontal="center" vertical="center" wrapText="1"/>
    </xf>
    <xf numFmtId="49" fontId="4" fillId="0" borderId="0" xfId="0" applyNumberFormat="1" applyFont="1" applyAlignment="1">
      <alignment horizontal="center" vertical="center" wrapText="1"/>
    </xf>
    <xf numFmtId="49" fontId="4" fillId="0" borderId="0" xfId="0" applyNumberFormat="1" applyFont="1" applyFill="1" applyAlignment="1">
      <alignment horizontal="center" vertical="center" wrapText="1"/>
    </xf>
    <xf numFmtId="0" fontId="4" fillId="0" borderId="0" xfId="0" applyFont="1" applyAlignment="1">
      <alignment horizontal="center" vertical="center"/>
    </xf>
    <xf numFmtId="0" fontId="4" fillId="5" borderId="1" xfId="0" applyFont="1" applyFill="1" applyBorder="1" applyAlignment="1">
      <alignment horizontal="center" vertical="center" wrapText="1"/>
    </xf>
    <xf numFmtId="0" fontId="4" fillId="5" borderId="2" xfId="0" applyFont="1" applyFill="1" applyBorder="1" applyAlignment="1">
      <alignment horizontal="center" vertical="center" wrapText="1"/>
    </xf>
    <xf numFmtId="0" fontId="14" fillId="0" borderId="0" xfId="0" applyFont="1" applyFill="1" applyAlignment="1">
      <alignment horizontal="center" vertical="center"/>
    </xf>
    <xf numFmtId="49" fontId="0" fillId="0" borderId="0" xfId="0" applyNumberFormat="1" applyAlignment="1">
      <alignment horizontal="center" vertical="center" wrapText="1"/>
    </xf>
    <xf numFmtId="0" fontId="0" fillId="0" borderId="0" xfId="0" applyAlignment="1">
      <alignment horizontal="center" vertical="center" wrapText="1"/>
    </xf>
    <xf numFmtId="0" fontId="0" fillId="0" borderId="0" xfId="0" applyFill="1" applyAlignment="1">
      <alignment horizontal="center" vertical="center"/>
    </xf>
    <xf numFmtId="0" fontId="4" fillId="0" borderId="0" xfId="0" applyFont="1" applyFill="1"/>
    <xf numFmtId="0" fontId="15" fillId="0" borderId="0" xfId="0" applyFont="1" applyFill="1" applyAlignment="1">
      <alignment horizontal="center" vertical="center"/>
    </xf>
    <xf numFmtId="0" fontId="4" fillId="0" borderId="0" xfId="0" applyNumberFormat="1" applyFont="1" applyBorder="1" applyAlignment="1">
      <alignment horizontal="center" vertical="center" wrapText="1"/>
    </xf>
    <xf numFmtId="0" fontId="16" fillId="0" borderId="0" xfId="0" applyFont="1"/>
    <xf numFmtId="0" fontId="3" fillId="0" borderId="0" xfId="0" applyFont="1" applyFill="1" applyBorder="1" applyAlignment="1">
      <alignment horizontal="center" vertical="center" wrapText="1"/>
    </xf>
    <xf numFmtId="0" fontId="4" fillId="0" borderId="0" xfId="0" applyFont="1" applyBorder="1" applyAlignment="1">
      <alignment horizontal="center" vertical="center" wrapText="1"/>
    </xf>
    <xf numFmtId="49" fontId="4" fillId="0" borderId="0" xfId="0" applyNumberFormat="1" applyFont="1" applyFill="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49" fontId="4" fillId="0" borderId="0" xfId="0" applyNumberFormat="1" applyFont="1" applyBorder="1" applyAlignment="1">
      <alignment horizontal="center" vertical="center" wrapText="1"/>
    </xf>
    <xf numFmtId="0" fontId="4" fillId="0" borderId="0" xfId="0" applyFont="1" applyAlignment="1">
      <alignment horizontal="center" vertical="center" wrapText="1"/>
    </xf>
    <xf numFmtId="0" fontId="4"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4" fillId="0" borderId="0" xfId="0" applyFont="1" applyFill="1" applyBorder="1" applyAlignment="1">
      <alignment horizontal="center" vertical="center" wrapText="1"/>
    </xf>
    <xf numFmtId="0" fontId="3" fillId="0" borderId="0" xfId="0" applyFont="1" applyFill="1" applyBorder="1" applyAlignment="1">
      <alignment horizontal="center" vertical="center" wrapText="1"/>
    </xf>
    <xf numFmtId="49" fontId="4" fillId="0" borderId="0" xfId="0" applyNumberFormat="1" applyFont="1" applyFill="1" applyBorder="1" applyAlignment="1">
      <alignment horizontal="center" vertical="center" wrapText="1"/>
    </xf>
    <xf numFmtId="0" fontId="3" fillId="0" borderId="0" xfId="0" applyFont="1" applyBorder="1" applyAlignment="1">
      <alignment horizontal="center" vertical="center" wrapText="1"/>
    </xf>
    <xf numFmtId="0" fontId="10" fillId="0" borderId="0" xfId="0" applyFont="1" applyAlignment="1">
      <alignment horizontal="center"/>
    </xf>
    <xf numFmtId="49" fontId="4" fillId="0" borderId="0" xfId="0" applyNumberFormat="1" applyFont="1" applyBorder="1" applyAlignment="1">
      <alignment horizontal="center" vertical="center" wrapText="1"/>
    </xf>
    <xf numFmtId="0" fontId="4" fillId="0" borderId="0" xfId="0" applyFont="1" applyBorder="1" applyAlignment="1">
      <alignment horizontal="center" vertical="center" wrapText="1"/>
    </xf>
    <xf numFmtId="0" fontId="4" fillId="0" borderId="0" xfId="0" applyFont="1" applyAlignment="1">
      <alignment horizontal="center" vertical="center" wrapText="1"/>
    </xf>
    <xf numFmtId="0" fontId="0" fillId="0" borderId="0" xfId="0" applyAlignment="1">
      <alignment wrapText="1"/>
    </xf>
    <xf numFmtId="0" fontId="0" fillId="0" borderId="0" xfId="0" applyAlignment="1">
      <alignment horizontal="center" vertical="center" wrapText="1"/>
    </xf>
    <xf numFmtId="14" fontId="0" fillId="0" borderId="0" xfId="0" applyNumberFormat="1" applyAlignment="1">
      <alignment horizontal="center" vertical="center" wrapText="1"/>
    </xf>
    <xf numFmtId="0" fontId="4" fillId="0" borderId="0" xfId="0" applyFont="1" applyFill="1" applyAlignment="1">
      <alignment horizontal="center" vertical="center" wrapText="1"/>
    </xf>
    <xf numFmtId="0" fontId="3" fillId="0" borderId="0" xfId="0" applyFont="1" applyFill="1" applyAlignment="1">
      <alignment horizontal="center" vertical="center" wrapText="1"/>
    </xf>
    <xf numFmtId="14" fontId="0" fillId="0" borderId="0" xfId="0" applyNumberFormat="1" applyAlignment="1">
      <alignment horizontal="center" vertical="center" wrapText="1"/>
    </xf>
    <xf numFmtId="0" fontId="5"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20" fillId="0" borderId="0" xfId="0" applyFont="1"/>
    <xf numFmtId="0" fontId="18" fillId="0" borderId="0" xfId="0" applyFont="1"/>
    <xf numFmtId="0" fontId="0" fillId="0" borderId="0" xfId="0" applyAlignment="1"/>
    <xf numFmtId="0" fontId="4" fillId="0" borderId="0" xfId="0" applyFont="1" applyBorder="1" applyAlignment="1">
      <alignment vertical="center" wrapText="1"/>
    </xf>
    <xf numFmtId="0" fontId="10" fillId="0" borderId="0" xfId="0" applyFont="1" applyAlignment="1"/>
    <xf numFmtId="0" fontId="4" fillId="0" borderId="0" xfId="0" applyFont="1" applyFill="1" applyAlignment="1"/>
    <xf numFmtId="0" fontId="4" fillId="0" borderId="0" xfId="0" applyFont="1" applyFill="1" applyBorder="1" applyAlignment="1">
      <alignment vertical="center" wrapText="1"/>
    </xf>
    <xf numFmtId="0" fontId="0" fillId="0" borderId="0" xfId="0" applyBorder="1" applyAlignment="1">
      <alignment horizontal="center" vertical="center"/>
    </xf>
    <xf numFmtId="0" fontId="5" fillId="3" borderId="0" xfId="0" applyFont="1" applyFill="1" applyBorder="1" applyAlignment="1">
      <alignment horizontal="center" vertical="center" wrapText="1"/>
    </xf>
    <xf numFmtId="0" fontId="5" fillId="4" borderId="0" xfId="0" applyFont="1" applyFill="1" applyBorder="1" applyAlignment="1">
      <alignment horizontal="center" vertical="center" wrapText="1"/>
    </xf>
    <xf numFmtId="0" fontId="5" fillId="0" borderId="0" xfId="0" applyFont="1" applyFill="1" applyBorder="1" applyAlignment="1">
      <alignment horizontal="center" vertical="center" wrapText="1"/>
    </xf>
    <xf numFmtId="0" fontId="5" fillId="2" borderId="0" xfId="0" applyFont="1" applyFill="1" applyBorder="1" applyAlignment="1">
      <alignment horizontal="center" vertical="center" wrapText="1"/>
    </xf>
    <xf numFmtId="0" fontId="5" fillId="6" borderId="0" xfId="0" applyFont="1" applyFill="1" applyBorder="1" applyAlignment="1">
      <alignment horizontal="center" vertical="center" wrapText="1"/>
    </xf>
    <xf numFmtId="164" fontId="5" fillId="0" borderId="0" xfId="0" applyNumberFormat="1" applyFont="1" applyBorder="1" applyAlignment="1">
      <alignment horizontal="center" vertical="center" wrapText="1"/>
    </xf>
    <xf numFmtId="0" fontId="5" fillId="0" borderId="0" xfId="0" applyFont="1" applyBorder="1" applyAlignment="1">
      <alignment horizontal="center" vertical="center" wrapText="1"/>
    </xf>
    <xf numFmtId="14" fontId="0" fillId="0" borderId="0" xfId="0" applyNumberFormat="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wrapText="1"/>
    </xf>
    <xf numFmtId="0" fontId="4" fillId="0" borderId="0" xfId="0" applyFont="1" applyBorder="1" applyAlignment="1">
      <alignment horizontal="center" vertical="center" wrapText="1"/>
    </xf>
    <xf numFmtId="0" fontId="5" fillId="0" borderId="3" xfId="0" applyFont="1" applyBorder="1" applyAlignment="1">
      <alignment horizontal="center" vertical="center" wrapText="1"/>
    </xf>
    <xf numFmtId="0" fontId="1" fillId="0" borderId="0" xfId="0" applyFont="1"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1" fillId="0" borderId="0" xfId="0" applyFont="1" applyAlignment="1">
      <alignment horizontal="center" vertical="center" wrapText="1"/>
    </xf>
    <xf numFmtId="0" fontId="5" fillId="0" borderId="0" xfId="0" applyFont="1" applyBorder="1" applyAlignment="1">
      <alignment horizontal="center" vertical="center" wrapText="1"/>
    </xf>
    <xf numFmtId="164" fontId="0" fillId="0" borderId="0" xfId="0" applyNumberFormat="1"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1" fillId="0" borderId="0" xfId="0" applyFont="1" applyAlignment="1">
      <alignment horizontal="center" vertical="center"/>
    </xf>
    <xf numFmtId="0" fontId="23" fillId="0" borderId="0" xfId="0" applyFont="1" applyAlignment="1">
      <alignment horizontal="center" vertical="center" wrapText="1"/>
    </xf>
    <xf numFmtId="0" fontId="22" fillId="0" borderId="0" xfId="0" applyFont="1" applyAlignment="1">
      <alignment horizontal="center" vertical="center"/>
    </xf>
    <xf numFmtId="0" fontId="23" fillId="0" borderId="0" xfId="0" applyFont="1" applyAlignment="1">
      <alignment horizontal="center" vertical="center"/>
    </xf>
    <xf numFmtId="0" fontId="24" fillId="0" borderId="0" xfId="0" applyFont="1" applyAlignment="1">
      <alignment horizontal="center" vertical="center"/>
    </xf>
    <xf numFmtId="0" fontId="0" fillId="0" borderId="0" xfId="0" applyAlignment="1">
      <alignment horizontal="left" vertical="center" wrapText="1"/>
    </xf>
    <xf numFmtId="0" fontId="0" fillId="0" borderId="0" xfId="0" applyAlignment="1">
      <alignment horizontal="left" vertical="center" wrapText="1"/>
    </xf>
    <xf numFmtId="0" fontId="27" fillId="0" borderId="0" xfId="0" applyFont="1" applyAlignment="1">
      <alignment horizontal="center" vertical="center"/>
    </xf>
    <xf numFmtId="0" fontId="24" fillId="0" borderId="0" xfId="0" applyFont="1" applyAlignment="1">
      <alignment horizontal="center" vertical="center" wrapText="1"/>
    </xf>
    <xf numFmtId="0" fontId="0" fillId="0" borderId="0" xfId="0"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17" fillId="0" borderId="0" xfId="1"/>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left" vertical="center" wrapText="1"/>
    </xf>
    <xf numFmtId="0" fontId="5" fillId="0" borderId="0" xfId="0" applyFont="1" applyBorder="1" applyAlignment="1">
      <alignment horizontal="center" vertical="center" wrapText="1"/>
    </xf>
    <xf numFmtId="0" fontId="5" fillId="0" borderId="0" xfId="0" applyFont="1" applyBorder="1" applyAlignment="1">
      <alignment horizontal="center" vertical="center" wrapText="1"/>
    </xf>
    <xf numFmtId="0" fontId="0" fillId="0" borderId="0" xfId="0" applyBorder="1" applyAlignment="1">
      <alignment horizontal="center" vertical="center"/>
    </xf>
    <xf numFmtId="0" fontId="4" fillId="0" borderId="0" xfId="0" applyFont="1" applyFill="1" applyBorder="1" applyAlignment="1">
      <alignment horizontal="center" vertical="center" wrapText="1"/>
    </xf>
    <xf numFmtId="0" fontId="17" fillId="0" borderId="0" xfId="1" applyAlignment="1">
      <alignment horizontal="left" vertical="center" wrapText="1"/>
    </xf>
    <xf numFmtId="0" fontId="0" fillId="0" borderId="0" xfId="0" applyAlignment="1">
      <alignment horizontal="left" vertical="center" wrapText="1"/>
    </xf>
    <xf numFmtId="0" fontId="5" fillId="0" borderId="0" xfId="0" applyFont="1" applyBorder="1" applyAlignment="1">
      <alignment horizontal="center" vertical="center" wrapText="1"/>
    </xf>
    <xf numFmtId="0" fontId="4" fillId="0" borderId="0" xfId="0" applyFont="1" applyFill="1" applyBorder="1" applyAlignment="1">
      <alignment horizontal="center" vertical="center" wrapText="1"/>
    </xf>
    <xf numFmtId="0" fontId="0" fillId="0" borderId="0" xfId="0" applyBorder="1" applyAlignment="1">
      <alignment horizontal="center" vertical="center"/>
    </xf>
    <xf numFmtId="0" fontId="1" fillId="0" borderId="0" xfId="0" applyFont="1"/>
    <xf numFmtId="0" fontId="17" fillId="0" borderId="0" xfId="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20" fillId="0" borderId="0" xfId="0" applyFont="1" applyAlignment="1">
      <alignment horizontal="left" vertical="center"/>
    </xf>
    <xf numFmtId="0" fontId="20" fillId="0" borderId="0" xfId="0" applyFont="1" applyAlignment="1">
      <alignment horizontal="left" vertical="center" wrapText="1"/>
    </xf>
    <xf numFmtId="0" fontId="1" fillId="0" borderId="0" xfId="0" applyFont="1" applyAlignment="1">
      <alignment horizontal="center" vertical="center" wrapText="1"/>
    </xf>
    <xf numFmtId="0" fontId="21" fillId="0" borderId="0" xfId="0" applyFont="1" applyAlignment="1">
      <alignment horizontal="center" vertical="center" wrapText="1"/>
    </xf>
    <xf numFmtId="0" fontId="5" fillId="0" borderId="0" xfId="0" applyFont="1" applyBorder="1" applyAlignment="1">
      <alignment horizontal="center" vertical="center" wrapText="1"/>
    </xf>
    <xf numFmtId="0" fontId="4" fillId="0" borderId="0" xfId="0" applyFont="1" applyFill="1" applyBorder="1" applyAlignment="1">
      <alignment horizontal="center" vertical="center" wrapText="1"/>
    </xf>
  </cellXfs>
  <cellStyles count="3">
    <cellStyle name="Hyperlink" xfId="1" builtinId="8"/>
    <cellStyle name="Normal" xfId="0" builtinId="0"/>
    <cellStyle name="Normal 3" xfId="2" xr:uid="{00000000-0005-0000-0000-000002000000}"/>
  </cellStyles>
  <dxfs count="974">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indexed="10"/>
        </patternFill>
      </fill>
    </dxf>
    <dxf>
      <fill>
        <patternFill>
          <bgColor rgb="FFFFC000"/>
        </patternFill>
      </fill>
    </dxf>
    <dxf>
      <fill>
        <patternFill>
          <bgColor rgb="FF00FF00"/>
        </patternFill>
      </fill>
    </dxf>
    <dxf>
      <fill>
        <patternFill>
          <bgColor rgb="FF00FF00"/>
        </patternFill>
      </fill>
    </dxf>
    <dxf>
      <fill>
        <patternFill>
          <bgColor rgb="FFFF0000"/>
        </patternFill>
      </fill>
    </dxf>
    <dxf>
      <fill>
        <patternFill>
          <bgColor rgb="FFFFC000"/>
        </patternFill>
      </fill>
    </dxf>
    <dxf>
      <fill>
        <patternFill>
          <bgColor rgb="FFFFFF00"/>
        </patternFill>
      </fill>
    </dxf>
    <dxf>
      <fill>
        <patternFill>
          <bgColor rgb="FF00FF00"/>
        </patternFill>
      </fill>
    </dxf>
    <dxf>
      <fill>
        <patternFill>
          <bgColor rgb="FF00FF00"/>
        </patternFill>
      </fill>
    </dxf>
    <dxf>
      <numFmt numFmtId="30" formatCode="@"/>
    </dxf>
    <dxf>
      <fill>
        <patternFill>
          <bgColor indexed="10"/>
        </patternFill>
      </fill>
    </dxf>
    <dxf>
      <fill>
        <patternFill>
          <bgColor rgb="FFFFC000"/>
        </patternFill>
      </fill>
    </dxf>
    <dxf>
      <fill>
        <patternFill>
          <bgColor rgb="FF00FF00"/>
        </patternFill>
      </fill>
    </dxf>
    <dxf>
      <fill>
        <patternFill>
          <bgColor rgb="FF00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17" Type="http://schemas.openxmlformats.org/officeDocument/2006/relationships/image" Target="../media/image117.jpeg"/><Relationship Id="rId299" Type="http://schemas.openxmlformats.org/officeDocument/2006/relationships/image" Target="../media/image299.jpeg"/><Relationship Id="rId303" Type="http://schemas.openxmlformats.org/officeDocument/2006/relationships/image" Target="../media/image303.png"/><Relationship Id="rId21" Type="http://schemas.openxmlformats.org/officeDocument/2006/relationships/image" Target="../media/image21.png"/><Relationship Id="rId42" Type="http://schemas.openxmlformats.org/officeDocument/2006/relationships/image" Target="../media/image42.jpeg"/><Relationship Id="rId63" Type="http://schemas.openxmlformats.org/officeDocument/2006/relationships/image" Target="../media/image63.png"/><Relationship Id="rId84" Type="http://schemas.openxmlformats.org/officeDocument/2006/relationships/image" Target="../media/image84.jpeg"/><Relationship Id="rId138" Type="http://schemas.openxmlformats.org/officeDocument/2006/relationships/image" Target="../media/image138.jpeg"/><Relationship Id="rId159" Type="http://schemas.openxmlformats.org/officeDocument/2006/relationships/image" Target="../media/image159.jpeg"/><Relationship Id="rId324" Type="http://schemas.openxmlformats.org/officeDocument/2006/relationships/image" Target="../media/image324.jpeg"/><Relationship Id="rId345" Type="http://schemas.openxmlformats.org/officeDocument/2006/relationships/image" Target="../media/image345.png"/><Relationship Id="rId366" Type="http://schemas.openxmlformats.org/officeDocument/2006/relationships/image" Target="../media/image366.jpeg"/><Relationship Id="rId170" Type="http://schemas.openxmlformats.org/officeDocument/2006/relationships/image" Target="../media/image170.png"/><Relationship Id="rId191" Type="http://schemas.openxmlformats.org/officeDocument/2006/relationships/image" Target="../media/image191.jpeg"/><Relationship Id="rId205" Type="http://schemas.openxmlformats.org/officeDocument/2006/relationships/image" Target="../media/image205.png"/><Relationship Id="rId226" Type="http://schemas.openxmlformats.org/officeDocument/2006/relationships/image" Target="../media/image226.jpeg"/><Relationship Id="rId247" Type="http://schemas.openxmlformats.org/officeDocument/2006/relationships/image" Target="../media/image247.png"/><Relationship Id="rId107" Type="http://schemas.openxmlformats.org/officeDocument/2006/relationships/image" Target="../media/image107.png"/><Relationship Id="rId268" Type="http://schemas.openxmlformats.org/officeDocument/2006/relationships/image" Target="../media/image268.png"/><Relationship Id="rId289" Type="http://schemas.openxmlformats.org/officeDocument/2006/relationships/image" Target="../media/image289.jpeg"/><Relationship Id="rId11" Type="http://schemas.openxmlformats.org/officeDocument/2006/relationships/image" Target="../media/image11.png"/><Relationship Id="rId32" Type="http://schemas.openxmlformats.org/officeDocument/2006/relationships/image" Target="../media/image32.png"/><Relationship Id="rId53" Type="http://schemas.openxmlformats.org/officeDocument/2006/relationships/image" Target="../media/image53.jpeg"/><Relationship Id="rId74" Type="http://schemas.openxmlformats.org/officeDocument/2006/relationships/image" Target="../media/image74.jpeg"/><Relationship Id="rId128" Type="http://schemas.openxmlformats.org/officeDocument/2006/relationships/image" Target="../media/image128.jpeg"/><Relationship Id="rId149" Type="http://schemas.openxmlformats.org/officeDocument/2006/relationships/image" Target="../media/image149.jpeg"/><Relationship Id="rId314" Type="http://schemas.openxmlformats.org/officeDocument/2006/relationships/image" Target="../media/image314.jpeg"/><Relationship Id="rId335" Type="http://schemas.openxmlformats.org/officeDocument/2006/relationships/image" Target="../media/image335.jpeg"/><Relationship Id="rId356" Type="http://schemas.openxmlformats.org/officeDocument/2006/relationships/image" Target="../media/image356.png"/><Relationship Id="rId5" Type="http://schemas.openxmlformats.org/officeDocument/2006/relationships/image" Target="../media/image5.jpeg"/><Relationship Id="rId95" Type="http://schemas.openxmlformats.org/officeDocument/2006/relationships/image" Target="../media/image95.png"/><Relationship Id="rId160" Type="http://schemas.openxmlformats.org/officeDocument/2006/relationships/image" Target="../media/image160.jpeg"/><Relationship Id="rId181" Type="http://schemas.openxmlformats.org/officeDocument/2006/relationships/image" Target="../media/image181.png"/><Relationship Id="rId216" Type="http://schemas.openxmlformats.org/officeDocument/2006/relationships/image" Target="../media/image216.png"/><Relationship Id="rId237" Type="http://schemas.openxmlformats.org/officeDocument/2006/relationships/image" Target="../media/image237.png"/><Relationship Id="rId258" Type="http://schemas.openxmlformats.org/officeDocument/2006/relationships/image" Target="../media/image258.jpeg"/><Relationship Id="rId279" Type="http://schemas.openxmlformats.org/officeDocument/2006/relationships/image" Target="../media/image279.png"/><Relationship Id="rId22" Type="http://schemas.openxmlformats.org/officeDocument/2006/relationships/image" Target="../media/image22.png"/><Relationship Id="rId43" Type="http://schemas.openxmlformats.org/officeDocument/2006/relationships/image" Target="../media/image43.jpeg"/><Relationship Id="rId64" Type="http://schemas.openxmlformats.org/officeDocument/2006/relationships/image" Target="../media/image64.png"/><Relationship Id="rId118" Type="http://schemas.openxmlformats.org/officeDocument/2006/relationships/image" Target="../media/image118.jpeg"/><Relationship Id="rId139" Type="http://schemas.openxmlformats.org/officeDocument/2006/relationships/image" Target="../media/image139.jpeg"/><Relationship Id="rId290" Type="http://schemas.openxmlformats.org/officeDocument/2006/relationships/image" Target="../media/image290.png"/><Relationship Id="rId304" Type="http://schemas.openxmlformats.org/officeDocument/2006/relationships/image" Target="../media/image304.jpeg"/><Relationship Id="rId325" Type="http://schemas.openxmlformats.org/officeDocument/2006/relationships/image" Target="../media/image325.jpeg"/><Relationship Id="rId346" Type="http://schemas.openxmlformats.org/officeDocument/2006/relationships/image" Target="../media/image346.png"/><Relationship Id="rId367" Type="http://schemas.openxmlformats.org/officeDocument/2006/relationships/image" Target="../media/image367.jpeg"/><Relationship Id="rId85" Type="http://schemas.openxmlformats.org/officeDocument/2006/relationships/image" Target="../media/image85.jpeg"/><Relationship Id="rId150" Type="http://schemas.openxmlformats.org/officeDocument/2006/relationships/image" Target="../media/image150.jpeg"/><Relationship Id="rId171" Type="http://schemas.openxmlformats.org/officeDocument/2006/relationships/image" Target="../media/image171.png"/><Relationship Id="rId192" Type="http://schemas.openxmlformats.org/officeDocument/2006/relationships/image" Target="../media/image192.emf"/><Relationship Id="rId206" Type="http://schemas.openxmlformats.org/officeDocument/2006/relationships/image" Target="../media/image206.png"/><Relationship Id="rId227" Type="http://schemas.openxmlformats.org/officeDocument/2006/relationships/image" Target="../media/image227.jpeg"/><Relationship Id="rId248" Type="http://schemas.openxmlformats.org/officeDocument/2006/relationships/image" Target="../media/image248.jpeg"/><Relationship Id="rId269" Type="http://schemas.openxmlformats.org/officeDocument/2006/relationships/image" Target="../media/image269.png"/><Relationship Id="rId12" Type="http://schemas.openxmlformats.org/officeDocument/2006/relationships/image" Target="../media/image12.png"/><Relationship Id="rId33" Type="http://schemas.openxmlformats.org/officeDocument/2006/relationships/image" Target="../media/image33.png"/><Relationship Id="rId108" Type="http://schemas.openxmlformats.org/officeDocument/2006/relationships/image" Target="../media/image108.jpeg"/><Relationship Id="rId129" Type="http://schemas.openxmlformats.org/officeDocument/2006/relationships/image" Target="../media/image129.jpeg"/><Relationship Id="rId280" Type="http://schemas.openxmlformats.org/officeDocument/2006/relationships/image" Target="../media/image280.png"/><Relationship Id="rId315" Type="http://schemas.openxmlformats.org/officeDocument/2006/relationships/image" Target="../media/image315.jpeg"/><Relationship Id="rId336" Type="http://schemas.openxmlformats.org/officeDocument/2006/relationships/image" Target="../media/image336.png"/><Relationship Id="rId357" Type="http://schemas.openxmlformats.org/officeDocument/2006/relationships/image" Target="../media/image357.png"/><Relationship Id="rId54" Type="http://schemas.openxmlformats.org/officeDocument/2006/relationships/image" Target="../media/image54.png"/><Relationship Id="rId75" Type="http://schemas.openxmlformats.org/officeDocument/2006/relationships/image" Target="../media/image75.jpeg"/><Relationship Id="rId96" Type="http://schemas.openxmlformats.org/officeDocument/2006/relationships/image" Target="../media/image96.jpeg"/><Relationship Id="rId140" Type="http://schemas.openxmlformats.org/officeDocument/2006/relationships/image" Target="../media/image140.jpeg"/><Relationship Id="rId161" Type="http://schemas.openxmlformats.org/officeDocument/2006/relationships/image" Target="../media/image161.png"/><Relationship Id="rId182" Type="http://schemas.openxmlformats.org/officeDocument/2006/relationships/image" Target="../media/image182.jpeg"/><Relationship Id="rId217" Type="http://schemas.openxmlformats.org/officeDocument/2006/relationships/image" Target="../media/image217.png"/><Relationship Id="rId6" Type="http://schemas.openxmlformats.org/officeDocument/2006/relationships/image" Target="../media/image6.png"/><Relationship Id="rId238" Type="http://schemas.openxmlformats.org/officeDocument/2006/relationships/image" Target="../media/image238.png"/><Relationship Id="rId259" Type="http://schemas.openxmlformats.org/officeDocument/2006/relationships/image" Target="../media/image259.emf"/><Relationship Id="rId23" Type="http://schemas.openxmlformats.org/officeDocument/2006/relationships/image" Target="../media/image23.png"/><Relationship Id="rId119" Type="http://schemas.openxmlformats.org/officeDocument/2006/relationships/image" Target="../media/image119.png"/><Relationship Id="rId270" Type="http://schemas.openxmlformats.org/officeDocument/2006/relationships/image" Target="../media/image270.png"/><Relationship Id="rId291" Type="http://schemas.openxmlformats.org/officeDocument/2006/relationships/image" Target="../media/image291.png"/><Relationship Id="rId305" Type="http://schemas.openxmlformats.org/officeDocument/2006/relationships/image" Target="../media/image305.jpeg"/><Relationship Id="rId326" Type="http://schemas.openxmlformats.org/officeDocument/2006/relationships/image" Target="../media/image326.jpeg"/><Relationship Id="rId347" Type="http://schemas.openxmlformats.org/officeDocument/2006/relationships/image" Target="../media/image347.png"/><Relationship Id="rId44" Type="http://schemas.openxmlformats.org/officeDocument/2006/relationships/image" Target="../media/image44.jpeg"/><Relationship Id="rId65" Type="http://schemas.openxmlformats.org/officeDocument/2006/relationships/image" Target="../media/image65.jpeg"/><Relationship Id="rId86" Type="http://schemas.openxmlformats.org/officeDocument/2006/relationships/image" Target="../media/image86.jpeg"/><Relationship Id="rId130" Type="http://schemas.openxmlformats.org/officeDocument/2006/relationships/image" Target="../media/image130.png"/><Relationship Id="rId151" Type="http://schemas.openxmlformats.org/officeDocument/2006/relationships/image" Target="../media/image151.jpeg"/><Relationship Id="rId172" Type="http://schemas.openxmlformats.org/officeDocument/2006/relationships/image" Target="../media/image172.png"/><Relationship Id="rId193" Type="http://schemas.openxmlformats.org/officeDocument/2006/relationships/image" Target="../media/image193.jpeg"/><Relationship Id="rId207" Type="http://schemas.openxmlformats.org/officeDocument/2006/relationships/image" Target="../media/image207.png"/><Relationship Id="rId228" Type="http://schemas.openxmlformats.org/officeDocument/2006/relationships/image" Target="../media/image228.jpeg"/><Relationship Id="rId249" Type="http://schemas.openxmlformats.org/officeDocument/2006/relationships/image" Target="../media/image249.jpeg"/><Relationship Id="rId13" Type="http://schemas.openxmlformats.org/officeDocument/2006/relationships/image" Target="../media/image13.png"/><Relationship Id="rId109" Type="http://schemas.openxmlformats.org/officeDocument/2006/relationships/image" Target="../media/image109.jpeg"/><Relationship Id="rId260" Type="http://schemas.openxmlformats.org/officeDocument/2006/relationships/image" Target="../media/image260.jpeg"/><Relationship Id="rId281" Type="http://schemas.openxmlformats.org/officeDocument/2006/relationships/image" Target="../media/image281.jpeg"/><Relationship Id="rId316" Type="http://schemas.openxmlformats.org/officeDocument/2006/relationships/image" Target="../media/image316.png"/><Relationship Id="rId337" Type="http://schemas.openxmlformats.org/officeDocument/2006/relationships/image" Target="../media/image337.png"/><Relationship Id="rId34" Type="http://schemas.openxmlformats.org/officeDocument/2006/relationships/image" Target="../media/image34.png"/><Relationship Id="rId55" Type="http://schemas.openxmlformats.org/officeDocument/2006/relationships/image" Target="../media/image55.png"/><Relationship Id="rId76" Type="http://schemas.openxmlformats.org/officeDocument/2006/relationships/image" Target="../media/image76.jpeg"/><Relationship Id="rId97" Type="http://schemas.openxmlformats.org/officeDocument/2006/relationships/image" Target="../media/image97.jpeg"/><Relationship Id="rId120" Type="http://schemas.openxmlformats.org/officeDocument/2006/relationships/image" Target="../media/image120.jpeg"/><Relationship Id="rId141" Type="http://schemas.openxmlformats.org/officeDocument/2006/relationships/image" Target="../media/image141.jpeg"/><Relationship Id="rId358" Type="http://schemas.openxmlformats.org/officeDocument/2006/relationships/image" Target="../media/image358.png"/><Relationship Id="rId7" Type="http://schemas.openxmlformats.org/officeDocument/2006/relationships/image" Target="../media/image7.png"/><Relationship Id="rId162" Type="http://schemas.openxmlformats.org/officeDocument/2006/relationships/image" Target="../media/image162.jpeg"/><Relationship Id="rId183" Type="http://schemas.openxmlformats.org/officeDocument/2006/relationships/image" Target="../media/image183.jpeg"/><Relationship Id="rId218" Type="http://schemas.openxmlformats.org/officeDocument/2006/relationships/image" Target="../media/image218.png"/><Relationship Id="rId239" Type="http://schemas.openxmlformats.org/officeDocument/2006/relationships/image" Target="../media/image239.jpeg"/><Relationship Id="rId250" Type="http://schemas.openxmlformats.org/officeDocument/2006/relationships/image" Target="../media/image250.jpeg"/><Relationship Id="rId271" Type="http://schemas.openxmlformats.org/officeDocument/2006/relationships/image" Target="../media/image271.jpeg"/><Relationship Id="rId292" Type="http://schemas.openxmlformats.org/officeDocument/2006/relationships/image" Target="../media/image292.png"/><Relationship Id="rId306" Type="http://schemas.openxmlformats.org/officeDocument/2006/relationships/image" Target="../media/image306.emf"/><Relationship Id="rId24" Type="http://schemas.openxmlformats.org/officeDocument/2006/relationships/image" Target="../media/image24.png"/><Relationship Id="rId45" Type="http://schemas.openxmlformats.org/officeDocument/2006/relationships/image" Target="../media/image45.png"/><Relationship Id="rId66" Type="http://schemas.openxmlformats.org/officeDocument/2006/relationships/image" Target="../media/image66.jpeg"/><Relationship Id="rId87" Type="http://schemas.openxmlformats.org/officeDocument/2006/relationships/image" Target="../media/image87.jpeg"/><Relationship Id="rId110" Type="http://schemas.openxmlformats.org/officeDocument/2006/relationships/image" Target="../media/image110.jpeg"/><Relationship Id="rId131" Type="http://schemas.openxmlformats.org/officeDocument/2006/relationships/image" Target="../media/image131.png"/><Relationship Id="rId327" Type="http://schemas.openxmlformats.org/officeDocument/2006/relationships/image" Target="../media/image327.jpeg"/><Relationship Id="rId348" Type="http://schemas.openxmlformats.org/officeDocument/2006/relationships/image" Target="../media/image348.png"/><Relationship Id="rId152" Type="http://schemas.openxmlformats.org/officeDocument/2006/relationships/image" Target="../media/image152.jpeg"/><Relationship Id="rId173" Type="http://schemas.openxmlformats.org/officeDocument/2006/relationships/image" Target="../media/image173.png"/><Relationship Id="rId194" Type="http://schemas.openxmlformats.org/officeDocument/2006/relationships/image" Target="../media/image194.jpeg"/><Relationship Id="rId208" Type="http://schemas.openxmlformats.org/officeDocument/2006/relationships/image" Target="../media/image208.jpeg"/><Relationship Id="rId229" Type="http://schemas.openxmlformats.org/officeDocument/2006/relationships/image" Target="../media/image229.emf"/><Relationship Id="rId240" Type="http://schemas.openxmlformats.org/officeDocument/2006/relationships/image" Target="../media/image240.jpeg"/><Relationship Id="rId261" Type="http://schemas.openxmlformats.org/officeDocument/2006/relationships/image" Target="../media/image261.jpeg"/><Relationship Id="rId14" Type="http://schemas.openxmlformats.org/officeDocument/2006/relationships/image" Target="../media/image14.png"/><Relationship Id="rId35" Type="http://schemas.openxmlformats.org/officeDocument/2006/relationships/image" Target="../media/image35.png"/><Relationship Id="rId56" Type="http://schemas.openxmlformats.org/officeDocument/2006/relationships/image" Target="../media/image56.png"/><Relationship Id="rId77" Type="http://schemas.openxmlformats.org/officeDocument/2006/relationships/image" Target="../media/image77.jpeg"/><Relationship Id="rId100" Type="http://schemas.openxmlformats.org/officeDocument/2006/relationships/image" Target="../media/image100.jpeg"/><Relationship Id="rId282" Type="http://schemas.openxmlformats.org/officeDocument/2006/relationships/image" Target="../media/image282.png"/><Relationship Id="rId317" Type="http://schemas.openxmlformats.org/officeDocument/2006/relationships/image" Target="../media/image317.png"/><Relationship Id="rId338" Type="http://schemas.openxmlformats.org/officeDocument/2006/relationships/image" Target="../media/image338.png"/><Relationship Id="rId359" Type="http://schemas.openxmlformats.org/officeDocument/2006/relationships/image" Target="../media/image359.png"/><Relationship Id="rId8" Type="http://schemas.openxmlformats.org/officeDocument/2006/relationships/image" Target="../media/image8.jpeg"/><Relationship Id="rId98" Type="http://schemas.openxmlformats.org/officeDocument/2006/relationships/image" Target="../media/image98.jpeg"/><Relationship Id="rId121" Type="http://schemas.openxmlformats.org/officeDocument/2006/relationships/image" Target="../media/image121.jpeg"/><Relationship Id="rId142" Type="http://schemas.openxmlformats.org/officeDocument/2006/relationships/image" Target="../media/image142.jpeg"/><Relationship Id="rId163" Type="http://schemas.openxmlformats.org/officeDocument/2006/relationships/image" Target="../media/image163.jpeg"/><Relationship Id="rId184" Type="http://schemas.openxmlformats.org/officeDocument/2006/relationships/image" Target="../media/image184.jpeg"/><Relationship Id="rId219" Type="http://schemas.openxmlformats.org/officeDocument/2006/relationships/image" Target="../media/image219.png"/><Relationship Id="rId230" Type="http://schemas.openxmlformats.org/officeDocument/2006/relationships/image" Target="../media/image230.jpeg"/><Relationship Id="rId251" Type="http://schemas.openxmlformats.org/officeDocument/2006/relationships/image" Target="../media/image251.jpeg"/><Relationship Id="rId25" Type="http://schemas.openxmlformats.org/officeDocument/2006/relationships/image" Target="../media/image25.png"/><Relationship Id="rId46" Type="http://schemas.openxmlformats.org/officeDocument/2006/relationships/image" Target="../media/image46.jpeg"/><Relationship Id="rId67" Type="http://schemas.openxmlformats.org/officeDocument/2006/relationships/image" Target="../media/image67.jpeg"/><Relationship Id="rId272" Type="http://schemas.openxmlformats.org/officeDocument/2006/relationships/image" Target="../media/image272.png"/><Relationship Id="rId293" Type="http://schemas.openxmlformats.org/officeDocument/2006/relationships/image" Target="../media/image293.png"/><Relationship Id="rId307" Type="http://schemas.openxmlformats.org/officeDocument/2006/relationships/image" Target="../media/image307.png"/><Relationship Id="rId328" Type="http://schemas.openxmlformats.org/officeDocument/2006/relationships/image" Target="../media/image328.png"/><Relationship Id="rId349" Type="http://schemas.openxmlformats.org/officeDocument/2006/relationships/image" Target="../media/image349.png"/><Relationship Id="rId88" Type="http://schemas.openxmlformats.org/officeDocument/2006/relationships/image" Target="../media/image88.jpeg"/><Relationship Id="rId111" Type="http://schemas.openxmlformats.org/officeDocument/2006/relationships/image" Target="../media/image111.jpeg"/><Relationship Id="rId132" Type="http://schemas.openxmlformats.org/officeDocument/2006/relationships/image" Target="../media/image132.png"/><Relationship Id="rId153" Type="http://schemas.openxmlformats.org/officeDocument/2006/relationships/image" Target="../media/image153.jpeg"/><Relationship Id="rId174" Type="http://schemas.openxmlformats.org/officeDocument/2006/relationships/image" Target="../media/image174.jpeg"/><Relationship Id="rId195" Type="http://schemas.openxmlformats.org/officeDocument/2006/relationships/image" Target="../media/image195.jpeg"/><Relationship Id="rId209" Type="http://schemas.openxmlformats.org/officeDocument/2006/relationships/image" Target="../media/image209.jpeg"/><Relationship Id="rId360" Type="http://schemas.openxmlformats.org/officeDocument/2006/relationships/image" Target="../media/image360.png"/><Relationship Id="rId220" Type="http://schemas.openxmlformats.org/officeDocument/2006/relationships/image" Target="../media/image220.jpeg"/><Relationship Id="rId241" Type="http://schemas.openxmlformats.org/officeDocument/2006/relationships/image" Target="../media/image241.jpeg"/><Relationship Id="rId15" Type="http://schemas.openxmlformats.org/officeDocument/2006/relationships/image" Target="../media/image15.png"/><Relationship Id="rId36" Type="http://schemas.openxmlformats.org/officeDocument/2006/relationships/image" Target="../media/image36.png"/><Relationship Id="rId57" Type="http://schemas.openxmlformats.org/officeDocument/2006/relationships/image" Target="../media/image57.png"/><Relationship Id="rId262" Type="http://schemas.openxmlformats.org/officeDocument/2006/relationships/image" Target="../media/image262.jpeg"/><Relationship Id="rId283" Type="http://schemas.openxmlformats.org/officeDocument/2006/relationships/image" Target="../media/image283.png"/><Relationship Id="rId318" Type="http://schemas.openxmlformats.org/officeDocument/2006/relationships/image" Target="../media/image318.png"/><Relationship Id="rId339" Type="http://schemas.openxmlformats.org/officeDocument/2006/relationships/image" Target="../media/image339.jpeg"/><Relationship Id="rId10" Type="http://schemas.openxmlformats.org/officeDocument/2006/relationships/image" Target="../media/image10.png"/><Relationship Id="rId31" Type="http://schemas.openxmlformats.org/officeDocument/2006/relationships/image" Target="../media/image31.png"/><Relationship Id="rId52" Type="http://schemas.openxmlformats.org/officeDocument/2006/relationships/image" Target="../media/image52.png"/><Relationship Id="rId73" Type="http://schemas.openxmlformats.org/officeDocument/2006/relationships/image" Target="../media/image73.jpeg"/><Relationship Id="rId78" Type="http://schemas.openxmlformats.org/officeDocument/2006/relationships/image" Target="../media/image78.jpeg"/><Relationship Id="rId94" Type="http://schemas.openxmlformats.org/officeDocument/2006/relationships/image" Target="../media/image94.png"/><Relationship Id="rId99" Type="http://schemas.openxmlformats.org/officeDocument/2006/relationships/image" Target="../media/image99.jpeg"/><Relationship Id="rId101" Type="http://schemas.openxmlformats.org/officeDocument/2006/relationships/image" Target="../media/image101.jpeg"/><Relationship Id="rId122" Type="http://schemas.openxmlformats.org/officeDocument/2006/relationships/image" Target="../media/image122.png"/><Relationship Id="rId143" Type="http://schemas.openxmlformats.org/officeDocument/2006/relationships/image" Target="../media/image143.png"/><Relationship Id="rId148" Type="http://schemas.openxmlformats.org/officeDocument/2006/relationships/image" Target="../media/image148.jpeg"/><Relationship Id="rId164" Type="http://schemas.openxmlformats.org/officeDocument/2006/relationships/image" Target="../media/image164.jpeg"/><Relationship Id="rId169" Type="http://schemas.openxmlformats.org/officeDocument/2006/relationships/image" Target="../media/image169.jpeg"/><Relationship Id="rId185" Type="http://schemas.openxmlformats.org/officeDocument/2006/relationships/image" Target="../media/image185.jpeg"/><Relationship Id="rId334" Type="http://schemas.openxmlformats.org/officeDocument/2006/relationships/image" Target="../media/image334.png"/><Relationship Id="rId350" Type="http://schemas.openxmlformats.org/officeDocument/2006/relationships/image" Target="../media/image350.png"/><Relationship Id="rId355" Type="http://schemas.openxmlformats.org/officeDocument/2006/relationships/image" Target="../media/image355.jpeg"/><Relationship Id="rId4" Type="http://schemas.openxmlformats.org/officeDocument/2006/relationships/image" Target="../media/image4.jpeg"/><Relationship Id="rId9" Type="http://schemas.openxmlformats.org/officeDocument/2006/relationships/image" Target="../media/image9.jpeg"/><Relationship Id="rId180" Type="http://schemas.openxmlformats.org/officeDocument/2006/relationships/image" Target="../media/image180.png"/><Relationship Id="rId210" Type="http://schemas.openxmlformats.org/officeDocument/2006/relationships/image" Target="../media/image210.png"/><Relationship Id="rId215" Type="http://schemas.openxmlformats.org/officeDocument/2006/relationships/image" Target="../media/image215.png"/><Relationship Id="rId236" Type="http://schemas.openxmlformats.org/officeDocument/2006/relationships/image" Target="../media/image236.png"/><Relationship Id="rId257" Type="http://schemas.openxmlformats.org/officeDocument/2006/relationships/image" Target="../media/image257.jpeg"/><Relationship Id="rId278" Type="http://schemas.openxmlformats.org/officeDocument/2006/relationships/image" Target="../media/image278.png"/><Relationship Id="rId26" Type="http://schemas.openxmlformats.org/officeDocument/2006/relationships/image" Target="../media/image26.png"/><Relationship Id="rId231" Type="http://schemas.openxmlformats.org/officeDocument/2006/relationships/image" Target="../media/image231.jpeg"/><Relationship Id="rId252" Type="http://schemas.openxmlformats.org/officeDocument/2006/relationships/image" Target="../media/image252.jpeg"/><Relationship Id="rId273" Type="http://schemas.openxmlformats.org/officeDocument/2006/relationships/image" Target="../media/image273.png"/><Relationship Id="rId294" Type="http://schemas.openxmlformats.org/officeDocument/2006/relationships/image" Target="../media/image294.png"/><Relationship Id="rId308" Type="http://schemas.openxmlformats.org/officeDocument/2006/relationships/image" Target="../media/image308.jpeg"/><Relationship Id="rId329" Type="http://schemas.openxmlformats.org/officeDocument/2006/relationships/image" Target="../media/image329.png"/><Relationship Id="rId47" Type="http://schemas.openxmlformats.org/officeDocument/2006/relationships/image" Target="../media/image47.png"/><Relationship Id="rId68" Type="http://schemas.openxmlformats.org/officeDocument/2006/relationships/image" Target="../media/image68.jpeg"/><Relationship Id="rId89" Type="http://schemas.openxmlformats.org/officeDocument/2006/relationships/image" Target="../media/image89.jpeg"/><Relationship Id="rId112" Type="http://schemas.openxmlformats.org/officeDocument/2006/relationships/image" Target="../media/image112.jpeg"/><Relationship Id="rId133" Type="http://schemas.openxmlformats.org/officeDocument/2006/relationships/image" Target="../media/image133.png"/><Relationship Id="rId154" Type="http://schemas.openxmlformats.org/officeDocument/2006/relationships/image" Target="../media/image154.jpeg"/><Relationship Id="rId175" Type="http://schemas.openxmlformats.org/officeDocument/2006/relationships/image" Target="../media/image175.png"/><Relationship Id="rId340" Type="http://schemas.openxmlformats.org/officeDocument/2006/relationships/image" Target="../media/image340.png"/><Relationship Id="rId361" Type="http://schemas.openxmlformats.org/officeDocument/2006/relationships/image" Target="../media/image361.png"/><Relationship Id="rId196" Type="http://schemas.openxmlformats.org/officeDocument/2006/relationships/image" Target="../media/image196.jpeg"/><Relationship Id="rId200" Type="http://schemas.openxmlformats.org/officeDocument/2006/relationships/image" Target="../media/image200.jpeg"/><Relationship Id="rId16" Type="http://schemas.openxmlformats.org/officeDocument/2006/relationships/image" Target="../media/image16.jpeg"/><Relationship Id="rId221" Type="http://schemas.openxmlformats.org/officeDocument/2006/relationships/image" Target="../media/image221.emf"/><Relationship Id="rId242" Type="http://schemas.openxmlformats.org/officeDocument/2006/relationships/image" Target="../media/image242.png"/><Relationship Id="rId263" Type="http://schemas.openxmlformats.org/officeDocument/2006/relationships/image" Target="../media/image263.jpeg"/><Relationship Id="rId284" Type="http://schemas.openxmlformats.org/officeDocument/2006/relationships/image" Target="../media/image284.png"/><Relationship Id="rId319" Type="http://schemas.openxmlformats.org/officeDocument/2006/relationships/image" Target="../media/image319.png"/><Relationship Id="rId37" Type="http://schemas.openxmlformats.org/officeDocument/2006/relationships/image" Target="../media/image37.png"/><Relationship Id="rId58" Type="http://schemas.openxmlformats.org/officeDocument/2006/relationships/image" Target="../media/image58.png"/><Relationship Id="rId79" Type="http://schemas.openxmlformats.org/officeDocument/2006/relationships/image" Target="../media/image79.jpeg"/><Relationship Id="rId102" Type="http://schemas.openxmlformats.org/officeDocument/2006/relationships/image" Target="../media/image102.jpeg"/><Relationship Id="rId123" Type="http://schemas.openxmlformats.org/officeDocument/2006/relationships/image" Target="../media/image123.jpeg"/><Relationship Id="rId144" Type="http://schemas.openxmlformats.org/officeDocument/2006/relationships/image" Target="../media/image144.png"/><Relationship Id="rId330" Type="http://schemas.openxmlformats.org/officeDocument/2006/relationships/image" Target="../media/image330.png"/><Relationship Id="rId90" Type="http://schemas.openxmlformats.org/officeDocument/2006/relationships/image" Target="../media/image90.jpeg"/><Relationship Id="rId165" Type="http://schemas.openxmlformats.org/officeDocument/2006/relationships/image" Target="../media/image165.png"/><Relationship Id="rId186" Type="http://schemas.openxmlformats.org/officeDocument/2006/relationships/image" Target="../media/image186.jpeg"/><Relationship Id="rId351" Type="http://schemas.openxmlformats.org/officeDocument/2006/relationships/image" Target="../media/image351.png"/><Relationship Id="rId211" Type="http://schemas.openxmlformats.org/officeDocument/2006/relationships/image" Target="../media/image211.emf"/><Relationship Id="rId232" Type="http://schemas.openxmlformats.org/officeDocument/2006/relationships/image" Target="../media/image232.jpeg"/><Relationship Id="rId253" Type="http://schemas.openxmlformats.org/officeDocument/2006/relationships/image" Target="../media/image253.png"/><Relationship Id="rId274" Type="http://schemas.openxmlformats.org/officeDocument/2006/relationships/image" Target="../media/image274.png"/><Relationship Id="rId295" Type="http://schemas.openxmlformats.org/officeDocument/2006/relationships/image" Target="../media/image295.png"/><Relationship Id="rId309" Type="http://schemas.openxmlformats.org/officeDocument/2006/relationships/image" Target="../media/image309.jpeg"/><Relationship Id="rId27" Type="http://schemas.openxmlformats.org/officeDocument/2006/relationships/image" Target="../media/image27.png"/><Relationship Id="rId48" Type="http://schemas.openxmlformats.org/officeDocument/2006/relationships/image" Target="../media/image48.emf"/><Relationship Id="rId69" Type="http://schemas.openxmlformats.org/officeDocument/2006/relationships/image" Target="../media/image69.png"/><Relationship Id="rId113" Type="http://schemas.openxmlformats.org/officeDocument/2006/relationships/image" Target="../media/image113.jpeg"/><Relationship Id="rId134" Type="http://schemas.openxmlformats.org/officeDocument/2006/relationships/image" Target="../media/image134.jpeg"/><Relationship Id="rId320" Type="http://schemas.openxmlformats.org/officeDocument/2006/relationships/image" Target="../media/image320.png"/><Relationship Id="rId80" Type="http://schemas.openxmlformats.org/officeDocument/2006/relationships/image" Target="../media/image80.jpeg"/><Relationship Id="rId155" Type="http://schemas.openxmlformats.org/officeDocument/2006/relationships/image" Target="../media/image155.jpeg"/><Relationship Id="rId176" Type="http://schemas.openxmlformats.org/officeDocument/2006/relationships/image" Target="../media/image176.png"/><Relationship Id="rId197" Type="http://schemas.openxmlformats.org/officeDocument/2006/relationships/image" Target="../media/image197.jpeg"/><Relationship Id="rId341" Type="http://schemas.openxmlformats.org/officeDocument/2006/relationships/image" Target="../media/image341.png"/><Relationship Id="rId362" Type="http://schemas.openxmlformats.org/officeDocument/2006/relationships/image" Target="../media/image362.png"/><Relationship Id="rId201" Type="http://schemas.openxmlformats.org/officeDocument/2006/relationships/image" Target="../media/image201.jpeg"/><Relationship Id="rId222" Type="http://schemas.openxmlformats.org/officeDocument/2006/relationships/image" Target="../media/image222.emf"/><Relationship Id="rId243" Type="http://schemas.openxmlformats.org/officeDocument/2006/relationships/image" Target="../media/image243.jpeg"/><Relationship Id="rId264" Type="http://schemas.openxmlformats.org/officeDocument/2006/relationships/image" Target="../media/image264.jpeg"/><Relationship Id="rId285" Type="http://schemas.openxmlformats.org/officeDocument/2006/relationships/image" Target="../media/image285.png"/><Relationship Id="rId17" Type="http://schemas.openxmlformats.org/officeDocument/2006/relationships/image" Target="../media/image17.png"/><Relationship Id="rId38" Type="http://schemas.openxmlformats.org/officeDocument/2006/relationships/image" Target="../media/image38.png"/><Relationship Id="rId59" Type="http://schemas.openxmlformats.org/officeDocument/2006/relationships/image" Target="../media/image59.png"/><Relationship Id="rId103" Type="http://schemas.openxmlformats.org/officeDocument/2006/relationships/image" Target="../media/image103.jpeg"/><Relationship Id="rId124" Type="http://schemas.openxmlformats.org/officeDocument/2006/relationships/image" Target="../media/image124.jpeg"/><Relationship Id="rId310" Type="http://schemas.openxmlformats.org/officeDocument/2006/relationships/image" Target="../media/image310.jpeg"/><Relationship Id="rId70" Type="http://schemas.openxmlformats.org/officeDocument/2006/relationships/image" Target="../media/image70.png"/><Relationship Id="rId91" Type="http://schemas.openxmlformats.org/officeDocument/2006/relationships/image" Target="../media/image91.jpeg"/><Relationship Id="rId145" Type="http://schemas.openxmlformats.org/officeDocument/2006/relationships/image" Target="../media/image145.jpeg"/><Relationship Id="rId166" Type="http://schemas.openxmlformats.org/officeDocument/2006/relationships/image" Target="../media/image166.png"/><Relationship Id="rId187" Type="http://schemas.openxmlformats.org/officeDocument/2006/relationships/image" Target="../media/image187.png"/><Relationship Id="rId331" Type="http://schemas.openxmlformats.org/officeDocument/2006/relationships/image" Target="../media/image331.jpeg"/><Relationship Id="rId352" Type="http://schemas.openxmlformats.org/officeDocument/2006/relationships/image" Target="../media/image352.png"/><Relationship Id="rId1" Type="http://schemas.openxmlformats.org/officeDocument/2006/relationships/image" Target="../media/image1.jpeg"/><Relationship Id="rId212" Type="http://schemas.openxmlformats.org/officeDocument/2006/relationships/image" Target="../media/image212.emf"/><Relationship Id="rId233" Type="http://schemas.openxmlformats.org/officeDocument/2006/relationships/image" Target="../media/image233.png"/><Relationship Id="rId254" Type="http://schemas.openxmlformats.org/officeDocument/2006/relationships/image" Target="../media/image254.png"/><Relationship Id="rId28" Type="http://schemas.openxmlformats.org/officeDocument/2006/relationships/image" Target="../media/image28.png"/><Relationship Id="rId49" Type="http://schemas.openxmlformats.org/officeDocument/2006/relationships/image" Target="../media/image49.png"/><Relationship Id="rId114" Type="http://schemas.openxmlformats.org/officeDocument/2006/relationships/image" Target="../media/image114.emf"/><Relationship Id="rId275" Type="http://schemas.openxmlformats.org/officeDocument/2006/relationships/image" Target="../media/image275.png"/><Relationship Id="rId296" Type="http://schemas.openxmlformats.org/officeDocument/2006/relationships/image" Target="../media/image296.png"/><Relationship Id="rId300" Type="http://schemas.openxmlformats.org/officeDocument/2006/relationships/image" Target="../media/image300.png"/><Relationship Id="rId60" Type="http://schemas.openxmlformats.org/officeDocument/2006/relationships/image" Target="../media/image60.png"/><Relationship Id="rId81" Type="http://schemas.openxmlformats.org/officeDocument/2006/relationships/image" Target="../media/image81.jpeg"/><Relationship Id="rId135" Type="http://schemas.openxmlformats.org/officeDocument/2006/relationships/image" Target="../media/image135.png"/><Relationship Id="rId156" Type="http://schemas.openxmlformats.org/officeDocument/2006/relationships/image" Target="../media/image156.jpeg"/><Relationship Id="rId177" Type="http://schemas.openxmlformats.org/officeDocument/2006/relationships/image" Target="../media/image177.jpeg"/><Relationship Id="rId198" Type="http://schemas.openxmlformats.org/officeDocument/2006/relationships/image" Target="../media/image198.jpeg"/><Relationship Id="rId321" Type="http://schemas.openxmlformats.org/officeDocument/2006/relationships/image" Target="../media/image321.png"/><Relationship Id="rId342" Type="http://schemas.openxmlformats.org/officeDocument/2006/relationships/image" Target="../media/image342.png"/><Relationship Id="rId363" Type="http://schemas.openxmlformats.org/officeDocument/2006/relationships/image" Target="../media/image363.png"/><Relationship Id="rId202" Type="http://schemas.openxmlformats.org/officeDocument/2006/relationships/image" Target="../media/image202.jpeg"/><Relationship Id="rId223" Type="http://schemas.openxmlformats.org/officeDocument/2006/relationships/image" Target="../media/image223.png"/><Relationship Id="rId244" Type="http://schemas.openxmlformats.org/officeDocument/2006/relationships/image" Target="../media/image244.jpeg"/><Relationship Id="rId18" Type="http://schemas.openxmlformats.org/officeDocument/2006/relationships/image" Target="../media/image18.png"/><Relationship Id="rId39" Type="http://schemas.openxmlformats.org/officeDocument/2006/relationships/image" Target="../media/image39.png"/><Relationship Id="rId265" Type="http://schemas.openxmlformats.org/officeDocument/2006/relationships/image" Target="../media/image265.jpeg"/><Relationship Id="rId286" Type="http://schemas.openxmlformats.org/officeDocument/2006/relationships/image" Target="../media/image286.jpeg"/><Relationship Id="rId50" Type="http://schemas.openxmlformats.org/officeDocument/2006/relationships/image" Target="../media/image50.png"/><Relationship Id="rId104" Type="http://schemas.openxmlformats.org/officeDocument/2006/relationships/image" Target="../media/image104.jpeg"/><Relationship Id="rId125" Type="http://schemas.openxmlformats.org/officeDocument/2006/relationships/image" Target="../media/image125.png"/><Relationship Id="rId146" Type="http://schemas.openxmlformats.org/officeDocument/2006/relationships/image" Target="../media/image146.jpeg"/><Relationship Id="rId167" Type="http://schemas.openxmlformats.org/officeDocument/2006/relationships/image" Target="../media/image167.png"/><Relationship Id="rId188" Type="http://schemas.openxmlformats.org/officeDocument/2006/relationships/image" Target="../media/image188.png"/><Relationship Id="rId311" Type="http://schemas.openxmlformats.org/officeDocument/2006/relationships/image" Target="../media/image311.png"/><Relationship Id="rId332" Type="http://schemas.openxmlformats.org/officeDocument/2006/relationships/image" Target="../media/image332.jpeg"/><Relationship Id="rId353" Type="http://schemas.openxmlformats.org/officeDocument/2006/relationships/image" Target="../media/image353.jpeg"/><Relationship Id="rId71" Type="http://schemas.openxmlformats.org/officeDocument/2006/relationships/image" Target="../media/image71.png"/><Relationship Id="rId92" Type="http://schemas.openxmlformats.org/officeDocument/2006/relationships/image" Target="../media/image92.jpeg"/><Relationship Id="rId213" Type="http://schemas.openxmlformats.org/officeDocument/2006/relationships/image" Target="../media/image213.png"/><Relationship Id="rId234" Type="http://schemas.openxmlformats.org/officeDocument/2006/relationships/image" Target="../media/image234.jpeg"/><Relationship Id="rId2" Type="http://schemas.openxmlformats.org/officeDocument/2006/relationships/image" Target="../media/image2.jpeg"/><Relationship Id="rId29" Type="http://schemas.openxmlformats.org/officeDocument/2006/relationships/image" Target="../media/image29.png"/><Relationship Id="rId255" Type="http://schemas.openxmlformats.org/officeDocument/2006/relationships/image" Target="../media/image255.png"/><Relationship Id="rId276" Type="http://schemas.openxmlformats.org/officeDocument/2006/relationships/image" Target="../media/image276.png"/><Relationship Id="rId297" Type="http://schemas.openxmlformats.org/officeDocument/2006/relationships/image" Target="../media/image297.png"/><Relationship Id="rId40" Type="http://schemas.openxmlformats.org/officeDocument/2006/relationships/image" Target="../media/image40.jpeg"/><Relationship Id="rId115" Type="http://schemas.openxmlformats.org/officeDocument/2006/relationships/image" Target="../media/image115.jpeg"/><Relationship Id="rId136" Type="http://schemas.openxmlformats.org/officeDocument/2006/relationships/image" Target="../media/image136.jpeg"/><Relationship Id="rId157" Type="http://schemas.openxmlformats.org/officeDocument/2006/relationships/image" Target="../media/image157.jpeg"/><Relationship Id="rId178" Type="http://schemas.openxmlformats.org/officeDocument/2006/relationships/image" Target="../media/image178.png"/><Relationship Id="rId301" Type="http://schemas.openxmlformats.org/officeDocument/2006/relationships/image" Target="../media/image301.png"/><Relationship Id="rId322" Type="http://schemas.openxmlformats.org/officeDocument/2006/relationships/image" Target="../media/image322.png"/><Relationship Id="rId343" Type="http://schemas.openxmlformats.org/officeDocument/2006/relationships/image" Target="../media/image343.png"/><Relationship Id="rId364" Type="http://schemas.openxmlformats.org/officeDocument/2006/relationships/image" Target="../media/image364.jpeg"/><Relationship Id="rId61" Type="http://schemas.openxmlformats.org/officeDocument/2006/relationships/image" Target="../media/image61.png"/><Relationship Id="rId82" Type="http://schemas.openxmlformats.org/officeDocument/2006/relationships/image" Target="../media/image82.jpeg"/><Relationship Id="rId199" Type="http://schemas.openxmlformats.org/officeDocument/2006/relationships/image" Target="../media/image199.jpeg"/><Relationship Id="rId203" Type="http://schemas.openxmlformats.org/officeDocument/2006/relationships/image" Target="../media/image203.jpeg"/><Relationship Id="rId19" Type="http://schemas.openxmlformats.org/officeDocument/2006/relationships/image" Target="../media/image19.png"/><Relationship Id="rId224" Type="http://schemas.openxmlformats.org/officeDocument/2006/relationships/image" Target="../media/image224.png"/><Relationship Id="rId245" Type="http://schemas.openxmlformats.org/officeDocument/2006/relationships/image" Target="../media/image245.jpeg"/><Relationship Id="rId266" Type="http://schemas.openxmlformats.org/officeDocument/2006/relationships/image" Target="../media/image266.png"/><Relationship Id="rId287" Type="http://schemas.openxmlformats.org/officeDocument/2006/relationships/image" Target="../media/image287.png"/><Relationship Id="rId30" Type="http://schemas.openxmlformats.org/officeDocument/2006/relationships/image" Target="../media/image30.png"/><Relationship Id="rId105" Type="http://schemas.openxmlformats.org/officeDocument/2006/relationships/image" Target="../media/image105.png"/><Relationship Id="rId126" Type="http://schemas.openxmlformats.org/officeDocument/2006/relationships/image" Target="../media/image126.png"/><Relationship Id="rId147" Type="http://schemas.openxmlformats.org/officeDocument/2006/relationships/image" Target="../media/image147.jpeg"/><Relationship Id="rId168" Type="http://schemas.openxmlformats.org/officeDocument/2006/relationships/image" Target="../media/image168.png"/><Relationship Id="rId312" Type="http://schemas.openxmlformats.org/officeDocument/2006/relationships/image" Target="../media/image312.jpeg"/><Relationship Id="rId333" Type="http://schemas.openxmlformats.org/officeDocument/2006/relationships/image" Target="../media/image333.png"/><Relationship Id="rId354" Type="http://schemas.openxmlformats.org/officeDocument/2006/relationships/image" Target="../media/image354.jpeg"/><Relationship Id="rId51" Type="http://schemas.openxmlformats.org/officeDocument/2006/relationships/image" Target="../media/image51.jpeg"/><Relationship Id="rId72" Type="http://schemas.openxmlformats.org/officeDocument/2006/relationships/image" Target="../media/image72.png"/><Relationship Id="rId93" Type="http://schemas.openxmlformats.org/officeDocument/2006/relationships/image" Target="../media/image93.png"/><Relationship Id="rId189" Type="http://schemas.openxmlformats.org/officeDocument/2006/relationships/image" Target="../media/image189.jpeg"/><Relationship Id="rId3" Type="http://schemas.openxmlformats.org/officeDocument/2006/relationships/image" Target="../media/image3.jpeg"/><Relationship Id="rId214" Type="http://schemas.openxmlformats.org/officeDocument/2006/relationships/image" Target="../media/image214.png"/><Relationship Id="rId235" Type="http://schemas.openxmlformats.org/officeDocument/2006/relationships/image" Target="../media/image235.jpeg"/><Relationship Id="rId256" Type="http://schemas.openxmlformats.org/officeDocument/2006/relationships/image" Target="../media/image256.png"/><Relationship Id="rId277" Type="http://schemas.openxmlformats.org/officeDocument/2006/relationships/image" Target="../media/image277.jpeg"/><Relationship Id="rId298" Type="http://schemas.openxmlformats.org/officeDocument/2006/relationships/image" Target="../media/image298.png"/><Relationship Id="rId116" Type="http://schemas.openxmlformats.org/officeDocument/2006/relationships/image" Target="../media/image116.jpeg"/><Relationship Id="rId137" Type="http://schemas.openxmlformats.org/officeDocument/2006/relationships/image" Target="../media/image137.jpeg"/><Relationship Id="rId158" Type="http://schemas.openxmlformats.org/officeDocument/2006/relationships/image" Target="../media/image158.jpeg"/><Relationship Id="rId302" Type="http://schemas.openxmlformats.org/officeDocument/2006/relationships/image" Target="../media/image302.png"/><Relationship Id="rId323" Type="http://schemas.openxmlformats.org/officeDocument/2006/relationships/image" Target="../media/image323.png"/><Relationship Id="rId344" Type="http://schemas.openxmlformats.org/officeDocument/2006/relationships/image" Target="../media/image344.png"/><Relationship Id="rId20" Type="http://schemas.openxmlformats.org/officeDocument/2006/relationships/image" Target="../media/image20.png"/><Relationship Id="rId41" Type="http://schemas.openxmlformats.org/officeDocument/2006/relationships/image" Target="../media/image41.jpeg"/><Relationship Id="rId62" Type="http://schemas.openxmlformats.org/officeDocument/2006/relationships/image" Target="../media/image62.jpeg"/><Relationship Id="rId83" Type="http://schemas.openxmlformats.org/officeDocument/2006/relationships/image" Target="../media/image83.jpeg"/><Relationship Id="rId179" Type="http://schemas.openxmlformats.org/officeDocument/2006/relationships/image" Target="../media/image179.jpeg"/><Relationship Id="rId365" Type="http://schemas.openxmlformats.org/officeDocument/2006/relationships/image" Target="../media/image365.jpeg"/><Relationship Id="rId190" Type="http://schemas.openxmlformats.org/officeDocument/2006/relationships/image" Target="../media/image190.jpeg"/><Relationship Id="rId204" Type="http://schemas.openxmlformats.org/officeDocument/2006/relationships/image" Target="../media/image204.jpeg"/><Relationship Id="rId225" Type="http://schemas.openxmlformats.org/officeDocument/2006/relationships/image" Target="../media/image225.png"/><Relationship Id="rId246" Type="http://schemas.openxmlformats.org/officeDocument/2006/relationships/image" Target="../media/image246.jpeg"/><Relationship Id="rId267" Type="http://schemas.openxmlformats.org/officeDocument/2006/relationships/image" Target="../media/image267.png"/><Relationship Id="rId288" Type="http://schemas.openxmlformats.org/officeDocument/2006/relationships/image" Target="../media/image288.jpeg"/><Relationship Id="rId106" Type="http://schemas.openxmlformats.org/officeDocument/2006/relationships/image" Target="../media/image106.png"/><Relationship Id="rId127" Type="http://schemas.openxmlformats.org/officeDocument/2006/relationships/image" Target="../media/image127.jpeg"/><Relationship Id="rId313" Type="http://schemas.openxmlformats.org/officeDocument/2006/relationships/image" Target="../media/image313.jpeg"/></Relationships>
</file>

<file path=xl/drawings/drawing1.xml><?xml version="1.0" encoding="utf-8"?>
<xdr:wsDr xmlns:xdr="http://schemas.openxmlformats.org/drawingml/2006/spreadsheetDrawing" xmlns:a="http://schemas.openxmlformats.org/drawingml/2006/main">
  <xdr:twoCellAnchor>
    <xdr:from>
      <xdr:col>1</xdr:col>
      <xdr:colOff>504826</xdr:colOff>
      <xdr:row>3</xdr:row>
      <xdr:rowOff>37329</xdr:rowOff>
    </xdr:from>
    <xdr:to>
      <xdr:col>1</xdr:col>
      <xdr:colOff>1247775</xdr:colOff>
      <xdr:row>3</xdr:row>
      <xdr:rowOff>1121634</xdr:rowOff>
    </xdr:to>
    <xdr:pic>
      <xdr:nvPicPr>
        <xdr:cNvPr id="2" name="Picture 1">
          <a:extLst>
            <a:ext uri="{FF2B5EF4-FFF2-40B4-BE49-F238E27FC236}">
              <a16:creationId xmlns:a16="http://schemas.microsoft.com/office/drawing/2014/main" id="{BB1B2E62-1ADD-49D2-A176-DDE7830BBB31}"/>
            </a:ext>
          </a:extLst>
        </xdr:cNvPr>
        <xdr:cNvPicPr>
          <a:picLocks noChangeAspect="1"/>
        </xdr:cNvPicPr>
      </xdr:nvPicPr>
      <xdr:blipFill>
        <a:blip xmlns:r="http://schemas.openxmlformats.org/officeDocument/2006/relationships" r:embed="rId1" cstate="email">
          <a:extLst>
            <a:ext uri="{28A0092B-C50C-407E-A947-70E740481C1C}">
              <a14:useLocalDpi xmlns:a14="http://schemas.microsoft.com/office/drawing/2010/main"/>
            </a:ext>
          </a:extLst>
        </a:blip>
        <a:srcRect/>
        <a:stretch>
          <a:fillRect/>
        </a:stretch>
      </xdr:blipFill>
      <xdr:spPr bwMode="auto">
        <a:xfrm>
          <a:off x="1485901" y="1237479"/>
          <a:ext cx="742949" cy="108430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447675</xdr:colOff>
      <xdr:row>4</xdr:row>
      <xdr:rowOff>66675</xdr:rowOff>
    </xdr:from>
    <xdr:to>
      <xdr:col>1</xdr:col>
      <xdr:colOff>1097329</xdr:colOff>
      <xdr:row>4</xdr:row>
      <xdr:rowOff>1152525</xdr:rowOff>
    </xdr:to>
    <xdr:pic>
      <xdr:nvPicPr>
        <xdr:cNvPr id="8" name="Picture 7">
          <a:extLst>
            <a:ext uri="{FF2B5EF4-FFF2-40B4-BE49-F238E27FC236}">
              <a16:creationId xmlns:a16="http://schemas.microsoft.com/office/drawing/2014/main" id="{C6550C7D-DDB8-41A4-A7E4-E6AD62E44D6B}"/>
            </a:ext>
          </a:extLst>
        </xdr:cNvPr>
        <xdr:cNvPicPr>
          <a:picLocks noChangeAspect="1"/>
        </xdr:cNvPicPr>
      </xdr:nvPicPr>
      <xdr:blipFill>
        <a:blip xmlns:r="http://schemas.openxmlformats.org/officeDocument/2006/relationships" r:embed="rId2" cstate="email">
          <a:extLst>
            <a:ext uri="{28A0092B-C50C-407E-A947-70E740481C1C}">
              <a14:useLocalDpi xmlns:a14="http://schemas.microsoft.com/office/drawing/2010/main"/>
            </a:ext>
          </a:extLst>
        </a:blip>
        <a:stretch>
          <a:fillRect/>
        </a:stretch>
      </xdr:blipFill>
      <xdr:spPr>
        <a:xfrm>
          <a:off x="1428750" y="2466975"/>
          <a:ext cx="649654" cy="1085850"/>
        </a:xfrm>
        <a:prstGeom prst="rect">
          <a:avLst/>
        </a:prstGeom>
      </xdr:spPr>
    </xdr:pic>
    <xdr:clientData/>
  </xdr:twoCellAnchor>
  <xdr:twoCellAnchor>
    <xdr:from>
      <xdr:col>1</xdr:col>
      <xdr:colOff>381000</xdr:colOff>
      <xdr:row>16</xdr:row>
      <xdr:rowOff>9525</xdr:rowOff>
    </xdr:from>
    <xdr:to>
      <xdr:col>1</xdr:col>
      <xdr:colOff>1104900</xdr:colOff>
      <xdr:row>16</xdr:row>
      <xdr:rowOff>1190625</xdr:rowOff>
    </xdr:to>
    <xdr:pic>
      <xdr:nvPicPr>
        <xdr:cNvPr id="10" name="Picture 34" descr="Atlas Copco Cobra TT">
          <a:extLst>
            <a:ext uri="{FF2B5EF4-FFF2-40B4-BE49-F238E27FC236}">
              <a16:creationId xmlns:a16="http://schemas.microsoft.com/office/drawing/2014/main" id="{27FB46A9-FE76-4640-908E-6172E7EA192E}"/>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t="3918" b="2467"/>
        <a:stretch>
          <a:fillRect/>
        </a:stretch>
      </xdr:blipFill>
      <xdr:spPr bwMode="auto">
        <a:xfrm>
          <a:off x="1362075" y="12296775"/>
          <a:ext cx="7239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19</xdr:row>
      <xdr:rowOff>57150</xdr:rowOff>
    </xdr:from>
    <xdr:to>
      <xdr:col>1</xdr:col>
      <xdr:colOff>1476375</xdr:colOff>
      <xdr:row>19</xdr:row>
      <xdr:rowOff>1158545</xdr:rowOff>
    </xdr:to>
    <xdr:pic>
      <xdr:nvPicPr>
        <xdr:cNvPr id="15" name="Picture 124" descr="Bance GT350GES_New Image">
          <a:extLst>
            <a:ext uri="{FF2B5EF4-FFF2-40B4-BE49-F238E27FC236}">
              <a16:creationId xmlns:a16="http://schemas.microsoft.com/office/drawing/2014/main" id="{6D5781A4-26F7-482A-BE2F-460F6D89803D}"/>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66800" y="14744700"/>
          <a:ext cx="1390650" cy="1101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95249</xdr:colOff>
      <xdr:row>17</xdr:row>
      <xdr:rowOff>58992</xdr:rowOff>
    </xdr:from>
    <xdr:to>
      <xdr:col>1</xdr:col>
      <xdr:colOff>1447800</xdr:colOff>
      <xdr:row>17</xdr:row>
      <xdr:rowOff>1138851</xdr:rowOff>
    </xdr:to>
    <xdr:pic>
      <xdr:nvPicPr>
        <xdr:cNvPr id="16" name="Picture 124" descr="Bance GT350GES_New Image">
          <a:extLst>
            <a:ext uri="{FF2B5EF4-FFF2-40B4-BE49-F238E27FC236}">
              <a16:creationId xmlns:a16="http://schemas.microsoft.com/office/drawing/2014/main" id="{345CF29E-E054-4617-B0EA-2B5CB235227B}"/>
            </a:ext>
          </a:extLst>
        </xdr:cNvPr>
        <xdr:cNvPicPr>
          <a:picLocks noChangeAspect="1" noChangeArrowheads="1"/>
        </xdr:cNvPicPr>
      </xdr:nvPicPr>
      <xdr:blipFill>
        <a:blip xmlns:r="http://schemas.openxmlformats.org/officeDocument/2006/relationships" r:embed="rId5" cstate="email">
          <a:extLst>
            <a:ext uri="{28A0092B-C50C-407E-A947-70E740481C1C}">
              <a14:useLocalDpi xmlns:a14="http://schemas.microsoft.com/office/drawing/2010/main"/>
            </a:ext>
          </a:extLst>
        </a:blip>
        <a:srcRect/>
        <a:stretch>
          <a:fillRect/>
        </a:stretch>
      </xdr:blipFill>
      <xdr:spPr bwMode="auto">
        <a:xfrm>
          <a:off x="1076324" y="13546392"/>
          <a:ext cx="1352551" cy="10798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409575</xdr:colOff>
      <xdr:row>16</xdr:row>
      <xdr:rowOff>19050</xdr:rowOff>
    </xdr:from>
    <xdr:to>
      <xdr:col>1</xdr:col>
      <xdr:colOff>1133475</xdr:colOff>
      <xdr:row>17</xdr:row>
      <xdr:rowOff>0</xdr:rowOff>
    </xdr:to>
    <xdr:pic>
      <xdr:nvPicPr>
        <xdr:cNvPr id="17" name="Picture 34" descr="Atlas Copco Cobra TT">
          <a:extLst>
            <a:ext uri="{FF2B5EF4-FFF2-40B4-BE49-F238E27FC236}">
              <a16:creationId xmlns:a16="http://schemas.microsoft.com/office/drawing/2014/main" id="{1E593856-C608-4602-BC47-885577985527}"/>
            </a:ext>
          </a:extLst>
        </xdr:cNvPr>
        <xdr:cNvPicPr>
          <a:picLocks noChangeAspect="1" noChangeArrowheads="1"/>
        </xdr:cNvPicPr>
      </xdr:nvPicPr>
      <xdr:blipFill>
        <a:blip xmlns:r="http://schemas.openxmlformats.org/officeDocument/2006/relationships" r:embed="rId3" cstate="email">
          <a:extLst>
            <a:ext uri="{28A0092B-C50C-407E-A947-70E740481C1C}">
              <a14:useLocalDpi xmlns:a14="http://schemas.microsoft.com/office/drawing/2010/main"/>
            </a:ext>
          </a:extLst>
        </a:blip>
        <a:srcRect t="3918" b="2467"/>
        <a:stretch>
          <a:fillRect/>
        </a:stretch>
      </xdr:blipFill>
      <xdr:spPr bwMode="auto">
        <a:xfrm>
          <a:off x="1390650" y="12306300"/>
          <a:ext cx="723900" cy="1181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19</xdr:row>
      <xdr:rowOff>66675</xdr:rowOff>
    </xdr:from>
    <xdr:to>
      <xdr:col>1</xdr:col>
      <xdr:colOff>1504950</xdr:colOff>
      <xdr:row>19</xdr:row>
      <xdr:rowOff>1168070</xdr:rowOff>
    </xdr:to>
    <xdr:pic>
      <xdr:nvPicPr>
        <xdr:cNvPr id="22" name="Picture 124" descr="Bance GT350GES_New Image">
          <a:extLst>
            <a:ext uri="{FF2B5EF4-FFF2-40B4-BE49-F238E27FC236}">
              <a16:creationId xmlns:a16="http://schemas.microsoft.com/office/drawing/2014/main" id="{FBE21229-2B71-4246-91B5-BCA7007BF904}"/>
            </a:ext>
          </a:extLst>
        </xdr:cNvPr>
        <xdr:cNvPicPr>
          <a:picLocks noChangeAspect="1" noChangeArrowheads="1"/>
        </xdr:cNvPicPr>
      </xdr:nvPicPr>
      <xdr:blipFill>
        <a:blip xmlns:r="http://schemas.openxmlformats.org/officeDocument/2006/relationships" r:embed="rId4" cstate="email">
          <a:extLst>
            <a:ext uri="{28A0092B-C50C-407E-A947-70E740481C1C}">
              <a14:useLocalDpi xmlns:a14="http://schemas.microsoft.com/office/drawing/2010/main"/>
            </a:ext>
          </a:extLst>
        </a:blip>
        <a:srcRect/>
        <a:stretch>
          <a:fillRect/>
        </a:stretch>
      </xdr:blipFill>
      <xdr:spPr bwMode="auto">
        <a:xfrm>
          <a:off x="1095375" y="14754225"/>
          <a:ext cx="1390650" cy="110139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21</xdr:row>
      <xdr:rowOff>0</xdr:rowOff>
    </xdr:from>
    <xdr:to>
      <xdr:col>1</xdr:col>
      <xdr:colOff>304800</xdr:colOff>
      <xdr:row>21</xdr:row>
      <xdr:rowOff>304800</xdr:rowOff>
    </xdr:to>
    <xdr:sp macro="" textlink="">
      <xdr:nvSpPr>
        <xdr:cNvPr id="24" name="AutoShape 1024" descr="Image result for EPC18CAK">
          <a:extLst>
            <a:ext uri="{FF2B5EF4-FFF2-40B4-BE49-F238E27FC236}">
              <a16:creationId xmlns:a16="http://schemas.microsoft.com/office/drawing/2014/main" id="{2077A37A-28D6-423C-BE96-7A7C94F21828}"/>
            </a:ext>
          </a:extLst>
        </xdr:cNvPr>
        <xdr:cNvSpPr>
          <a:spLocks noChangeAspect="1" noChangeArrowheads="1"/>
        </xdr:cNvSpPr>
      </xdr:nvSpPr>
      <xdr:spPr bwMode="auto">
        <a:xfrm>
          <a:off x="914400" y="32156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21</xdr:row>
      <xdr:rowOff>0</xdr:rowOff>
    </xdr:from>
    <xdr:to>
      <xdr:col>1</xdr:col>
      <xdr:colOff>304800</xdr:colOff>
      <xdr:row>21</xdr:row>
      <xdr:rowOff>304800</xdr:rowOff>
    </xdr:to>
    <xdr:sp macro="" textlink="">
      <xdr:nvSpPr>
        <xdr:cNvPr id="25" name="AutoShape 1027" descr="Image result for EPC18CAK">
          <a:extLst>
            <a:ext uri="{FF2B5EF4-FFF2-40B4-BE49-F238E27FC236}">
              <a16:creationId xmlns:a16="http://schemas.microsoft.com/office/drawing/2014/main" id="{2D661401-11EA-4834-ACC2-3F39BB21AC3A}"/>
            </a:ext>
          </a:extLst>
        </xdr:cNvPr>
        <xdr:cNvSpPr>
          <a:spLocks noChangeAspect="1" noChangeArrowheads="1"/>
        </xdr:cNvSpPr>
      </xdr:nvSpPr>
      <xdr:spPr bwMode="auto">
        <a:xfrm>
          <a:off x="914400" y="321564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247650</xdr:colOff>
      <xdr:row>21</xdr:row>
      <xdr:rowOff>66675</xdr:rowOff>
    </xdr:from>
    <xdr:to>
      <xdr:col>1</xdr:col>
      <xdr:colOff>1142888</xdr:colOff>
      <xdr:row>21</xdr:row>
      <xdr:rowOff>1142865</xdr:rowOff>
    </xdr:to>
    <xdr:pic>
      <xdr:nvPicPr>
        <xdr:cNvPr id="3" name="Picture 2">
          <a:extLst>
            <a:ext uri="{FF2B5EF4-FFF2-40B4-BE49-F238E27FC236}">
              <a16:creationId xmlns:a16="http://schemas.microsoft.com/office/drawing/2014/main" id="{E385ED05-6B22-49AA-AA90-E784ABC80A24}"/>
            </a:ext>
          </a:extLst>
        </xdr:cNvPr>
        <xdr:cNvPicPr>
          <a:picLocks noChangeAspect="1"/>
        </xdr:cNvPicPr>
      </xdr:nvPicPr>
      <xdr:blipFill>
        <a:blip xmlns:r="http://schemas.openxmlformats.org/officeDocument/2006/relationships" r:embed="rId6"/>
        <a:stretch>
          <a:fillRect/>
        </a:stretch>
      </xdr:blipFill>
      <xdr:spPr>
        <a:xfrm>
          <a:off x="1228725" y="17154525"/>
          <a:ext cx="895238" cy="1076190"/>
        </a:xfrm>
        <a:prstGeom prst="rect">
          <a:avLst/>
        </a:prstGeom>
      </xdr:spPr>
    </xdr:pic>
    <xdr:clientData/>
  </xdr:twoCellAnchor>
  <xdr:twoCellAnchor>
    <xdr:from>
      <xdr:col>1</xdr:col>
      <xdr:colOff>57150</xdr:colOff>
      <xdr:row>20</xdr:row>
      <xdr:rowOff>57150</xdr:rowOff>
    </xdr:from>
    <xdr:to>
      <xdr:col>1</xdr:col>
      <xdr:colOff>1514293</xdr:colOff>
      <xdr:row>20</xdr:row>
      <xdr:rowOff>1142864</xdr:rowOff>
    </xdr:to>
    <xdr:pic>
      <xdr:nvPicPr>
        <xdr:cNvPr id="7" name="Picture 6">
          <a:extLst>
            <a:ext uri="{FF2B5EF4-FFF2-40B4-BE49-F238E27FC236}">
              <a16:creationId xmlns:a16="http://schemas.microsoft.com/office/drawing/2014/main" id="{D9EF09A4-2B64-4C00-ABB2-95B55B6AFCED}"/>
            </a:ext>
          </a:extLst>
        </xdr:cNvPr>
        <xdr:cNvPicPr>
          <a:picLocks noChangeAspect="1"/>
        </xdr:cNvPicPr>
      </xdr:nvPicPr>
      <xdr:blipFill>
        <a:blip xmlns:r="http://schemas.openxmlformats.org/officeDocument/2006/relationships" r:embed="rId7"/>
        <a:stretch>
          <a:fillRect/>
        </a:stretch>
      </xdr:blipFill>
      <xdr:spPr>
        <a:xfrm>
          <a:off x="1038225" y="15944850"/>
          <a:ext cx="1457143" cy="1085714"/>
        </a:xfrm>
        <a:prstGeom prst="rect">
          <a:avLst/>
        </a:prstGeom>
      </xdr:spPr>
    </xdr:pic>
    <xdr:clientData/>
  </xdr:twoCellAnchor>
  <xdr:twoCellAnchor>
    <xdr:from>
      <xdr:col>1</xdr:col>
      <xdr:colOff>371474</xdr:colOff>
      <xdr:row>22</xdr:row>
      <xdr:rowOff>57150</xdr:rowOff>
    </xdr:from>
    <xdr:to>
      <xdr:col>1</xdr:col>
      <xdr:colOff>1152525</xdr:colOff>
      <xdr:row>22</xdr:row>
      <xdr:rowOff>1148324</xdr:rowOff>
    </xdr:to>
    <xdr:pic>
      <xdr:nvPicPr>
        <xdr:cNvPr id="27" name="Picture 47" descr="Bosch GSH27VC">
          <a:extLst>
            <a:ext uri="{FF2B5EF4-FFF2-40B4-BE49-F238E27FC236}">
              <a16:creationId xmlns:a16="http://schemas.microsoft.com/office/drawing/2014/main" id="{697CD9D0-E7F8-42B8-BCB2-746CA353F702}"/>
            </a:ext>
          </a:extLst>
        </xdr:cNvPr>
        <xdr:cNvPicPr>
          <a:picLocks noChangeAspect="1" noChangeArrowheads="1"/>
        </xdr:cNvPicPr>
      </xdr:nvPicPr>
      <xdr:blipFill>
        <a:blip xmlns:r="http://schemas.openxmlformats.org/officeDocument/2006/relationships" r:embed="rId8" cstate="email">
          <a:extLst>
            <a:ext uri="{28A0092B-C50C-407E-A947-70E740481C1C}">
              <a14:useLocalDpi xmlns:a14="http://schemas.microsoft.com/office/drawing/2010/main"/>
            </a:ext>
          </a:extLst>
        </a:blip>
        <a:srcRect t="5869" b="5315"/>
        <a:stretch>
          <a:fillRect/>
        </a:stretch>
      </xdr:blipFill>
      <xdr:spPr bwMode="auto">
        <a:xfrm>
          <a:off x="1352549" y="18345150"/>
          <a:ext cx="781051" cy="109117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23</xdr:row>
      <xdr:rowOff>133350</xdr:rowOff>
    </xdr:from>
    <xdr:to>
      <xdr:col>1</xdr:col>
      <xdr:colOff>1552575</xdr:colOff>
      <xdr:row>23</xdr:row>
      <xdr:rowOff>1066038</xdr:rowOff>
    </xdr:to>
    <xdr:pic>
      <xdr:nvPicPr>
        <xdr:cNvPr id="28" name="Picture 1">
          <a:extLst>
            <a:ext uri="{FF2B5EF4-FFF2-40B4-BE49-F238E27FC236}">
              <a16:creationId xmlns:a16="http://schemas.microsoft.com/office/drawing/2014/main" id="{E0624DC8-450E-4124-B626-F0746FFED3D8}"/>
            </a:ext>
          </a:extLst>
        </xdr:cNvPr>
        <xdr:cNvPicPr>
          <a:picLocks noChangeAspect="1"/>
        </xdr:cNvPicPr>
      </xdr:nvPicPr>
      <xdr:blipFill>
        <a:blip xmlns:r="http://schemas.openxmlformats.org/officeDocument/2006/relationships" r:embed="rId9" cstate="email">
          <a:extLst>
            <a:ext uri="{28A0092B-C50C-407E-A947-70E740481C1C}">
              <a14:useLocalDpi xmlns:a14="http://schemas.microsoft.com/office/drawing/2010/main"/>
            </a:ext>
          </a:extLst>
        </a:blip>
        <a:srcRect/>
        <a:stretch>
          <a:fillRect/>
        </a:stretch>
      </xdr:blipFill>
      <xdr:spPr bwMode="auto">
        <a:xfrm>
          <a:off x="1076325" y="17564100"/>
          <a:ext cx="1457325" cy="93268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27</xdr:row>
      <xdr:rowOff>133350</xdr:rowOff>
    </xdr:from>
    <xdr:to>
      <xdr:col>1</xdr:col>
      <xdr:colOff>1600017</xdr:colOff>
      <xdr:row>27</xdr:row>
      <xdr:rowOff>1028588</xdr:rowOff>
    </xdr:to>
    <xdr:pic>
      <xdr:nvPicPr>
        <xdr:cNvPr id="31" name="Picture 30">
          <a:extLst>
            <a:ext uri="{FF2B5EF4-FFF2-40B4-BE49-F238E27FC236}">
              <a16:creationId xmlns:a16="http://schemas.microsoft.com/office/drawing/2014/main" id="{A9BED8B3-79E9-4997-9385-88D1451C2475}"/>
            </a:ext>
          </a:extLst>
        </xdr:cNvPr>
        <xdr:cNvPicPr>
          <a:picLocks noChangeAspect="1"/>
        </xdr:cNvPicPr>
      </xdr:nvPicPr>
      <xdr:blipFill>
        <a:blip xmlns:r="http://schemas.openxmlformats.org/officeDocument/2006/relationships" r:embed="rId10"/>
        <a:stretch>
          <a:fillRect/>
        </a:stretch>
      </xdr:blipFill>
      <xdr:spPr>
        <a:xfrm>
          <a:off x="1114425" y="20821650"/>
          <a:ext cx="1466667" cy="895238"/>
        </a:xfrm>
        <a:prstGeom prst="rect">
          <a:avLst/>
        </a:prstGeom>
      </xdr:spPr>
    </xdr:pic>
    <xdr:clientData/>
  </xdr:twoCellAnchor>
  <xdr:twoCellAnchor>
    <xdr:from>
      <xdr:col>1</xdr:col>
      <xdr:colOff>66675</xdr:colOff>
      <xdr:row>28</xdr:row>
      <xdr:rowOff>161925</xdr:rowOff>
    </xdr:from>
    <xdr:to>
      <xdr:col>1</xdr:col>
      <xdr:colOff>1590485</xdr:colOff>
      <xdr:row>28</xdr:row>
      <xdr:rowOff>1057163</xdr:rowOff>
    </xdr:to>
    <xdr:pic>
      <xdr:nvPicPr>
        <xdr:cNvPr id="32" name="Picture 31">
          <a:extLst>
            <a:ext uri="{FF2B5EF4-FFF2-40B4-BE49-F238E27FC236}">
              <a16:creationId xmlns:a16="http://schemas.microsoft.com/office/drawing/2014/main" id="{D1136325-E989-467B-832C-960E5A72AC80}"/>
            </a:ext>
          </a:extLst>
        </xdr:cNvPr>
        <xdr:cNvPicPr>
          <a:picLocks noChangeAspect="1"/>
        </xdr:cNvPicPr>
      </xdr:nvPicPr>
      <xdr:blipFill>
        <a:blip xmlns:r="http://schemas.openxmlformats.org/officeDocument/2006/relationships" r:embed="rId11"/>
        <a:stretch>
          <a:fillRect/>
        </a:stretch>
      </xdr:blipFill>
      <xdr:spPr>
        <a:xfrm>
          <a:off x="1047750" y="22050375"/>
          <a:ext cx="1523810" cy="895238"/>
        </a:xfrm>
        <a:prstGeom prst="rect">
          <a:avLst/>
        </a:prstGeom>
      </xdr:spPr>
    </xdr:pic>
    <xdr:clientData/>
  </xdr:twoCellAnchor>
  <xdr:twoCellAnchor>
    <xdr:from>
      <xdr:col>1</xdr:col>
      <xdr:colOff>95250</xdr:colOff>
      <xdr:row>29</xdr:row>
      <xdr:rowOff>104775</xdr:rowOff>
    </xdr:from>
    <xdr:to>
      <xdr:col>1</xdr:col>
      <xdr:colOff>1571440</xdr:colOff>
      <xdr:row>29</xdr:row>
      <xdr:rowOff>1152394</xdr:rowOff>
    </xdr:to>
    <xdr:pic>
      <xdr:nvPicPr>
        <xdr:cNvPr id="38" name="Picture 37">
          <a:extLst>
            <a:ext uri="{FF2B5EF4-FFF2-40B4-BE49-F238E27FC236}">
              <a16:creationId xmlns:a16="http://schemas.microsoft.com/office/drawing/2014/main" id="{FF4D153D-15CE-43D5-934E-78A7E6344022}"/>
            </a:ext>
          </a:extLst>
        </xdr:cNvPr>
        <xdr:cNvPicPr>
          <a:picLocks noChangeAspect="1"/>
        </xdr:cNvPicPr>
      </xdr:nvPicPr>
      <xdr:blipFill>
        <a:blip xmlns:r="http://schemas.openxmlformats.org/officeDocument/2006/relationships" r:embed="rId12"/>
        <a:stretch>
          <a:fillRect/>
        </a:stretch>
      </xdr:blipFill>
      <xdr:spPr>
        <a:xfrm>
          <a:off x="1076325" y="23193375"/>
          <a:ext cx="1476190" cy="1047619"/>
        </a:xfrm>
        <a:prstGeom prst="rect">
          <a:avLst/>
        </a:prstGeom>
      </xdr:spPr>
    </xdr:pic>
    <xdr:clientData/>
  </xdr:twoCellAnchor>
  <xdr:twoCellAnchor>
    <xdr:from>
      <xdr:col>1</xdr:col>
      <xdr:colOff>47625</xdr:colOff>
      <xdr:row>30</xdr:row>
      <xdr:rowOff>142875</xdr:rowOff>
    </xdr:from>
    <xdr:to>
      <xdr:col>1</xdr:col>
      <xdr:colOff>1619054</xdr:colOff>
      <xdr:row>30</xdr:row>
      <xdr:rowOff>1095256</xdr:rowOff>
    </xdr:to>
    <xdr:pic>
      <xdr:nvPicPr>
        <xdr:cNvPr id="39" name="Picture 38">
          <a:extLst>
            <a:ext uri="{FF2B5EF4-FFF2-40B4-BE49-F238E27FC236}">
              <a16:creationId xmlns:a16="http://schemas.microsoft.com/office/drawing/2014/main" id="{E4599364-A5A0-4643-A1F5-6E3334B83AD1}"/>
            </a:ext>
          </a:extLst>
        </xdr:cNvPr>
        <xdr:cNvPicPr>
          <a:picLocks noChangeAspect="1"/>
        </xdr:cNvPicPr>
      </xdr:nvPicPr>
      <xdr:blipFill>
        <a:blip xmlns:r="http://schemas.openxmlformats.org/officeDocument/2006/relationships" r:embed="rId13"/>
        <a:stretch>
          <a:fillRect/>
        </a:stretch>
      </xdr:blipFill>
      <xdr:spPr>
        <a:xfrm>
          <a:off x="1028700" y="24431625"/>
          <a:ext cx="1571429" cy="952381"/>
        </a:xfrm>
        <a:prstGeom prst="rect">
          <a:avLst/>
        </a:prstGeom>
      </xdr:spPr>
    </xdr:pic>
    <xdr:clientData/>
  </xdr:twoCellAnchor>
  <xdr:twoCellAnchor>
    <xdr:from>
      <xdr:col>1</xdr:col>
      <xdr:colOff>85725</xdr:colOff>
      <xdr:row>32</xdr:row>
      <xdr:rowOff>38100</xdr:rowOff>
    </xdr:from>
    <xdr:to>
      <xdr:col>1</xdr:col>
      <xdr:colOff>1542868</xdr:colOff>
      <xdr:row>32</xdr:row>
      <xdr:rowOff>1190481</xdr:rowOff>
    </xdr:to>
    <xdr:pic>
      <xdr:nvPicPr>
        <xdr:cNvPr id="40" name="Picture 39">
          <a:extLst>
            <a:ext uri="{FF2B5EF4-FFF2-40B4-BE49-F238E27FC236}">
              <a16:creationId xmlns:a16="http://schemas.microsoft.com/office/drawing/2014/main" id="{2378EB8A-DFE3-4DBE-BF5E-4775977890CE}"/>
            </a:ext>
          </a:extLst>
        </xdr:cNvPr>
        <xdr:cNvPicPr>
          <a:picLocks noChangeAspect="1"/>
        </xdr:cNvPicPr>
      </xdr:nvPicPr>
      <xdr:blipFill>
        <a:blip xmlns:r="http://schemas.openxmlformats.org/officeDocument/2006/relationships" r:embed="rId14"/>
        <a:stretch>
          <a:fillRect/>
        </a:stretch>
      </xdr:blipFill>
      <xdr:spPr>
        <a:xfrm>
          <a:off x="1066800" y="26727150"/>
          <a:ext cx="1457143" cy="1152381"/>
        </a:xfrm>
        <a:prstGeom prst="rect">
          <a:avLst/>
        </a:prstGeom>
      </xdr:spPr>
    </xdr:pic>
    <xdr:clientData/>
  </xdr:twoCellAnchor>
  <xdr:twoCellAnchor>
    <xdr:from>
      <xdr:col>1</xdr:col>
      <xdr:colOff>257175</xdr:colOff>
      <xdr:row>34</xdr:row>
      <xdr:rowOff>47625</xdr:rowOff>
    </xdr:from>
    <xdr:to>
      <xdr:col>1</xdr:col>
      <xdr:colOff>1209556</xdr:colOff>
      <xdr:row>34</xdr:row>
      <xdr:rowOff>1200006</xdr:rowOff>
    </xdr:to>
    <xdr:pic>
      <xdr:nvPicPr>
        <xdr:cNvPr id="41" name="Picture 40">
          <a:extLst>
            <a:ext uri="{FF2B5EF4-FFF2-40B4-BE49-F238E27FC236}">
              <a16:creationId xmlns:a16="http://schemas.microsoft.com/office/drawing/2014/main" id="{979BBE11-0CC1-4186-B086-00C235E84FC2}"/>
            </a:ext>
          </a:extLst>
        </xdr:cNvPr>
        <xdr:cNvPicPr>
          <a:picLocks noChangeAspect="1"/>
        </xdr:cNvPicPr>
      </xdr:nvPicPr>
      <xdr:blipFill>
        <a:blip xmlns:r="http://schemas.openxmlformats.org/officeDocument/2006/relationships" r:embed="rId15"/>
        <a:stretch>
          <a:fillRect/>
        </a:stretch>
      </xdr:blipFill>
      <xdr:spPr>
        <a:xfrm>
          <a:off x="1238250" y="29136975"/>
          <a:ext cx="952381" cy="1152381"/>
        </a:xfrm>
        <a:prstGeom prst="rect">
          <a:avLst/>
        </a:prstGeom>
      </xdr:spPr>
    </xdr:pic>
    <xdr:clientData/>
  </xdr:twoCellAnchor>
  <xdr:twoCellAnchor>
    <xdr:from>
      <xdr:col>1</xdr:col>
      <xdr:colOff>295275</xdr:colOff>
      <xdr:row>35</xdr:row>
      <xdr:rowOff>28576</xdr:rowOff>
    </xdr:from>
    <xdr:to>
      <xdr:col>1</xdr:col>
      <xdr:colOff>1238250</xdr:colOff>
      <xdr:row>35</xdr:row>
      <xdr:rowOff>1176952</xdr:rowOff>
    </xdr:to>
    <xdr:pic>
      <xdr:nvPicPr>
        <xdr:cNvPr id="42" name="Picture 41">
          <a:extLst>
            <a:ext uri="{FF2B5EF4-FFF2-40B4-BE49-F238E27FC236}">
              <a16:creationId xmlns:a16="http://schemas.microsoft.com/office/drawing/2014/main" id="{8A3E60FB-8A13-44C7-9371-63801DD5EA0E}"/>
            </a:ext>
          </a:extLst>
        </xdr:cNvPr>
        <xdr:cNvPicPr>
          <a:picLocks noChangeAspect="1"/>
        </xdr:cNvPicPr>
      </xdr:nvPicPr>
      <xdr:blipFill>
        <a:blip xmlns:r="http://schemas.openxmlformats.org/officeDocument/2006/relationships" r:embed="rId16" cstate="email">
          <a:extLst>
            <a:ext uri="{28A0092B-C50C-407E-A947-70E740481C1C}">
              <a14:useLocalDpi xmlns:a14="http://schemas.microsoft.com/office/drawing/2010/main"/>
            </a:ext>
          </a:extLst>
        </a:blip>
        <a:stretch>
          <a:fillRect/>
        </a:stretch>
      </xdr:blipFill>
      <xdr:spPr>
        <a:xfrm>
          <a:off x="1276350" y="30318076"/>
          <a:ext cx="942975" cy="1148376"/>
        </a:xfrm>
        <a:prstGeom prst="rect">
          <a:avLst/>
        </a:prstGeom>
      </xdr:spPr>
    </xdr:pic>
    <xdr:clientData/>
  </xdr:twoCellAnchor>
  <xdr:twoCellAnchor>
    <xdr:from>
      <xdr:col>1</xdr:col>
      <xdr:colOff>209550</xdr:colOff>
      <xdr:row>36</xdr:row>
      <xdr:rowOff>47625</xdr:rowOff>
    </xdr:from>
    <xdr:to>
      <xdr:col>1</xdr:col>
      <xdr:colOff>1361931</xdr:colOff>
      <xdr:row>36</xdr:row>
      <xdr:rowOff>1152387</xdr:rowOff>
    </xdr:to>
    <xdr:pic>
      <xdr:nvPicPr>
        <xdr:cNvPr id="47" name="Picture 46">
          <a:extLst>
            <a:ext uri="{FF2B5EF4-FFF2-40B4-BE49-F238E27FC236}">
              <a16:creationId xmlns:a16="http://schemas.microsoft.com/office/drawing/2014/main" id="{1067F939-C4E9-4069-A31E-D9A6C3864AF3}"/>
            </a:ext>
          </a:extLst>
        </xdr:cNvPr>
        <xdr:cNvPicPr>
          <a:picLocks noChangeAspect="1"/>
        </xdr:cNvPicPr>
      </xdr:nvPicPr>
      <xdr:blipFill>
        <a:blip xmlns:r="http://schemas.openxmlformats.org/officeDocument/2006/relationships" r:embed="rId17"/>
        <a:stretch>
          <a:fillRect/>
        </a:stretch>
      </xdr:blipFill>
      <xdr:spPr>
        <a:xfrm>
          <a:off x="1190625" y="31537275"/>
          <a:ext cx="1152381" cy="1104762"/>
        </a:xfrm>
        <a:prstGeom prst="rect">
          <a:avLst/>
        </a:prstGeom>
      </xdr:spPr>
    </xdr:pic>
    <xdr:clientData/>
  </xdr:twoCellAnchor>
  <xdr:twoCellAnchor>
    <xdr:from>
      <xdr:col>1</xdr:col>
      <xdr:colOff>219075</xdr:colOff>
      <xdr:row>37</xdr:row>
      <xdr:rowOff>28575</xdr:rowOff>
    </xdr:from>
    <xdr:to>
      <xdr:col>1</xdr:col>
      <xdr:colOff>1295265</xdr:colOff>
      <xdr:row>37</xdr:row>
      <xdr:rowOff>1180956</xdr:rowOff>
    </xdr:to>
    <xdr:pic>
      <xdr:nvPicPr>
        <xdr:cNvPr id="48" name="Picture 47">
          <a:extLst>
            <a:ext uri="{FF2B5EF4-FFF2-40B4-BE49-F238E27FC236}">
              <a16:creationId xmlns:a16="http://schemas.microsoft.com/office/drawing/2014/main" id="{C7CA39FE-9A7F-43C3-8A50-5800A6B06D2A}"/>
            </a:ext>
          </a:extLst>
        </xdr:cNvPr>
        <xdr:cNvPicPr>
          <a:picLocks noChangeAspect="1"/>
        </xdr:cNvPicPr>
      </xdr:nvPicPr>
      <xdr:blipFill>
        <a:blip xmlns:r="http://schemas.openxmlformats.org/officeDocument/2006/relationships" r:embed="rId18"/>
        <a:stretch>
          <a:fillRect/>
        </a:stretch>
      </xdr:blipFill>
      <xdr:spPr>
        <a:xfrm>
          <a:off x="1200150" y="32718375"/>
          <a:ext cx="1076190" cy="1152381"/>
        </a:xfrm>
        <a:prstGeom prst="rect">
          <a:avLst/>
        </a:prstGeom>
      </xdr:spPr>
    </xdr:pic>
    <xdr:clientData/>
  </xdr:twoCellAnchor>
  <xdr:twoCellAnchor>
    <xdr:from>
      <xdr:col>1</xdr:col>
      <xdr:colOff>200025</xdr:colOff>
      <xdr:row>38</xdr:row>
      <xdr:rowOff>47625</xdr:rowOff>
    </xdr:from>
    <xdr:to>
      <xdr:col>1</xdr:col>
      <xdr:colOff>1285739</xdr:colOff>
      <xdr:row>38</xdr:row>
      <xdr:rowOff>1190482</xdr:rowOff>
    </xdr:to>
    <xdr:pic>
      <xdr:nvPicPr>
        <xdr:cNvPr id="49" name="Picture 48">
          <a:extLst>
            <a:ext uri="{FF2B5EF4-FFF2-40B4-BE49-F238E27FC236}">
              <a16:creationId xmlns:a16="http://schemas.microsoft.com/office/drawing/2014/main" id="{1F0135A6-1BF4-47D1-8545-6092BF435384}"/>
            </a:ext>
          </a:extLst>
        </xdr:cNvPr>
        <xdr:cNvPicPr>
          <a:picLocks noChangeAspect="1"/>
        </xdr:cNvPicPr>
      </xdr:nvPicPr>
      <xdr:blipFill>
        <a:blip xmlns:r="http://schemas.openxmlformats.org/officeDocument/2006/relationships" r:embed="rId19"/>
        <a:stretch>
          <a:fillRect/>
        </a:stretch>
      </xdr:blipFill>
      <xdr:spPr>
        <a:xfrm>
          <a:off x="1181100" y="33937575"/>
          <a:ext cx="1085714" cy="1142857"/>
        </a:xfrm>
        <a:prstGeom prst="rect">
          <a:avLst/>
        </a:prstGeom>
      </xdr:spPr>
    </xdr:pic>
    <xdr:clientData/>
  </xdr:twoCellAnchor>
  <xdr:twoCellAnchor>
    <xdr:from>
      <xdr:col>1</xdr:col>
      <xdr:colOff>304800</xdr:colOff>
      <xdr:row>39</xdr:row>
      <xdr:rowOff>47625</xdr:rowOff>
    </xdr:from>
    <xdr:to>
      <xdr:col>1</xdr:col>
      <xdr:colOff>1228610</xdr:colOff>
      <xdr:row>39</xdr:row>
      <xdr:rowOff>1200006</xdr:rowOff>
    </xdr:to>
    <xdr:pic>
      <xdr:nvPicPr>
        <xdr:cNvPr id="50" name="Picture 49">
          <a:extLst>
            <a:ext uri="{FF2B5EF4-FFF2-40B4-BE49-F238E27FC236}">
              <a16:creationId xmlns:a16="http://schemas.microsoft.com/office/drawing/2014/main" id="{3D98D1E6-13E3-466E-910B-A1BB15018583}"/>
            </a:ext>
          </a:extLst>
        </xdr:cNvPr>
        <xdr:cNvPicPr>
          <a:picLocks noChangeAspect="1"/>
        </xdr:cNvPicPr>
      </xdr:nvPicPr>
      <xdr:blipFill>
        <a:blip xmlns:r="http://schemas.openxmlformats.org/officeDocument/2006/relationships" r:embed="rId20"/>
        <a:stretch>
          <a:fillRect/>
        </a:stretch>
      </xdr:blipFill>
      <xdr:spPr>
        <a:xfrm>
          <a:off x="1285875" y="35137725"/>
          <a:ext cx="923810" cy="1152381"/>
        </a:xfrm>
        <a:prstGeom prst="rect">
          <a:avLst/>
        </a:prstGeom>
      </xdr:spPr>
    </xdr:pic>
    <xdr:clientData/>
  </xdr:twoCellAnchor>
  <xdr:twoCellAnchor>
    <xdr:from>
      <xdr:col>1</xdr:col>
      <xdr:colOff>47625</xdr:colOff>
      <xdr:row>41</xdr:row>
      <xdr:rowOff>76200</xdr:rowOff>
    </xdr:from>
    <xdr:to>
      <xdr:col>1</xdr:col>
      <xdr:colOff>1628577</xdr:colOff>
      <xdr:row>41</xdr:row>
      <xdr:rowOff>1076200</xdr:rowOff>
    </xdr:to>
    <xdr:pic>
      <xdr:nvPicPr>
        <xdr:cNvPr id="56" name="Picture 55">
          <a:extLst>
            <a:ext uri="{FF2B5EF4-FFF2-40B4-BE49-F238E27FC236}">
              <a16:creationId xmlns:a16="http://schemas.microsoft.com/office/drawing/2014/main" id="{BA5564D8-82F4-480D-A727-0413B4BA6BD9}"/>
            </a:ext>
          </a:extLst>
        </xdr:cNvPr>
        <xdr:cNvPicPr>
          <a:picLocks noChangeAspect="1"/>
        </xdr:cNvPicPr>
      </xdr:nvPicPr>
      <xdr:blipFill>
        <a:blip xmlns:r="http://schemas.openxmlformats.org/officeDocument/2006/relationships" r:embed="rId21"/>
        <a:stretch>
          <a:fillRect/>
        </a:stretch>
      </xdr:blipFill>
      <xdr:spPr>
        <a:xfrm>
          <a:off x="1028700" y="37566600"/>
          <a:ext cx="1580952" cy="1000000"/>
        </a:xfrm>
        <a:prstGeom prst="rect">
          <a:avLst/>
        </a:prstGeom>
      </xdr:spPr>
    </xdr:pic>
    <xdr:clientData/>
  </xdr:twoCellAnchor>
  <xdr:twoCellAnchor>
    <xdr:from>
      <xdr:col>1</xdr:col>
      <xdr:colOff>47625</xdr:colOff>
      <xdr:row>42</xdr:row>
      <xdr:rowOff>133350</xdr:rowOff>
    </xdr:from>
    <xdr:to>
      <xdr:col>1</xdr:col>
      <xdr:colOff>1600006</xdr:colOff>
      <xdr:row>42</xdr:row>
      <xdr:rowOff>1066683</xdr:rowOff>
    </xdr:to>
    <xdr:pic>
      <xdr:nvPicPr>
        <xdr:cNvPr id="57" name="Picture 56">
          <a:extLst>
            <a:ext uri="{FF2B5EF4-FFF2-40B4-BE49-F238E27FC236}">
              <a16:creationId xmlns:a16="http://schemas.microsoft.com/office/drawing/2014/main" id="{86A7433E-5C0F-4BC3-B50D-4D5DE5A649AC}"/>
            </a:ext>
          </a:extLst>
        </xdr:cNvPr>
        <xdr:cNvPicPr>
          <a:picLocks noChangeAspect="1"/>
        </xdr:cNvPicPr>
      </xdr:nvPicPr>
      <xdr:blipFill>
        <a:blip xmlns:r="http://schemas.openxmlformats.org/officeDocument/2006/relationships" r:embed="rId22"/>
        <a:stretch>
          <a:fillRect/>
        </a:stretch>
      </xdr:blipFill>
      <xdr:spPr>
        <a:xfrm>
          <a:off x="1028700" y="38823900"/>
          <a:ext cx="1552381" cy="933333"/>
        </a:xfrm>
        <a:prstGeom prst="rect">
          <a:avLst/>
        </a:prstGeom>
      </xdr:spPr>
    </xdr:pic>
    <xdr:clientData/>
  </xdr:twoCellAnchor>
  <xdr:twoCellAnchor>
    <xdr:from>
      <xdr:col>1</xdr:col>
      <xdr:colOff>95250</xdr:colOff>
      <xdr:row>43</xdr:row>
      <xdr:rowOff>47625</xdr:rowOff>
    </xdr:from>
    <xdr:to>
      <xdr:col>1</xdr:col>
      <xdr:colOff>1600012</xdr:colOff>
      <xdr:row>43</xdr:row>
      <xdr:rowOff>1161911</xdr:rowOff>
    </xdr:to>
    <xdr:pic>
      <xdr:nvPicPr>
        <xdr:cNvPr id="58" name="Picture 57">
          <a:extLst>
            <a:ext uri="{FF2B5EF4-FFF2-40B4-BE49-F238E27FC236}">
              <a16:creationId xmlns:a16="http://schemas.microsoft.com/office/drawing/2014/main" id="{C76A0719-3082-4743-9943-C0085B134B9D}"/>
            </a:ext>
          </a:extLst>
        </xdr:cNvPr>
        <xdr:cNvPicPr>
          <a:picLocks noChangeAspect="1"/>
        </xdr:cNvPicPr>
      </xdr:nvPicPr>
      <xdr:blipFill>
        <a:blip xmlns:r="http://schemas.openxmlformats.org/officeDocument/2006/relationships" r:embed="rId23"/>
        <a:stretch>
          <a:fillRect/>
        </a:stretch>
      </xdr:blipFill>
      <xdr:spPr>
        <a:xfrm>
          <a:off x="1076325" y="39938325"/>
          <a:ext cx="1504762" cy="1114286"/>
        </a:xfrm>
        <a:prstGeom prst="rect">
          <a:avLst/>
        </a:prstGeom>
      </xdr:spPr>
    </xdr:pic>
    <xdr:clientData/>
  </xdr:twoCellAnchor>
  <xdr:twoCellAnchor>
    <xdr:from>
      <xdr:col>1</xdr:col>
      <xdr:colOff>152400</xdr:colOff>
      <xdr:row>44</xdr:row>
      <xdr:rowOff>95250</xdr:rowOff>
    </xdr:from>
    <xdr:to>
      <xdr:col>1</xdr:col>
      <xdr:colOff>1447638</xdr:colOff>
      <xdr:row>44</xdr:row>
      <xdr:rowOff>1114298</xdr:rowOff>
    </xdr:to>
    <xdr:pic>
      <xdr:nvPicPr>
        <xdr:cNvPr id="59" name="Picture 58">
          <a:extLst>
            <a:ext uri="{FF2B5EF4-FFF2-40B4-BE49-F238E27FC236}">
              <a16:creationId xmlns:a16="http://schemas.microsoft.com/office/drawing/2014/main" id="{EB59DEDF-45AC-427D-9F7D-5BD8EA2CA751}"/>
            </a:ext>
          </a:extLst>
        </xdr:cNvPr>
        <xdr:cNvPicPr>
          <a:picLocks noChangeAspect="1"/>
        </xdr:cNvPicPr>
      </xdr:nvPicPr>
      <xdr:blipFill>
        <a:blip xmlns:r="http://schemas.openxmlformats.org/officeDocument/2006/relationships" r:embed="rId24"/>
        <a:stretch>
          <a:fillRect/>
        </a:stretch>
      </xdr:blipFill>
      <xdr:spPr>
        <a:xfrm>
          <a:off x="1133475" y="41186100"/>
          <a:ext cx="1295238" cy="1019048"/>
        </a:xfrm>
        <a:prstGeom prst="rect">
          <a:avLst/>
        </a:prstGeom>
      </xdr:spPr>
    </xdr:pic>
    <xdr:clientData/>
  </xdr:twoCellAnchor>
  <xdr:twoCellAnchor>
    <xdr:from>
      <xdr:col>1</xdr:col>
      <xdr:colOff>409575</xdr:colOff>
      <xdr:row>45</xdr:row>
      <xdr:rowOff>38100</xdr:rowOff>
    </xdr:from>
    <xdr:to>
      <xdr:col>1</xdr:col>
      <xdr:colOff>1181004</xdr:colOff>
      <xdr:row>45</xdr:row>
      <xdr:rowOff>1200005</xdr:rowOff>
    </xdr:to>
    <xdr:pic>
      <xdr:nvPicPr>
        <xdr:cNvPr id="60" name="Picture 59">
          <a:extLst>
            <a:ext uri="{FF2B5EF4-FFF2-40B4-BE49-F238E27FC236}">
              <a16:creationId xmlns:a16="http://schemas.microsoft.com/office/drawing/2014/main" id="{F129A27A-C1EA-4541-924D-F7702B2EBC95}"/>
            </a:ext>
          </a:extLst>
        </xdr:cNvPr>
        <xdr:cNvPicPr>
          <a:picLocks noChangeAspect="1"/>
        </xdr:cNvPicPr>
      </xdr:nvPicPr>
      <xdr:blipFill>
        <a:blip xmlns:r="http://schemas.openxmlformats.org/officeDocument/2006/relationships" r:embed="rId25"/>
        <a:stretch>
          <a:fillRect/>
        </a:stretch>
      </xdr:blipFill>
      <xdr:spPr>
        <a:xfrm>
          <a:off x="1390650" y="42329100"/>
          <a:ext cx="771429" cy="1161905"/>
        </a:xfrm>
        <a:prstGeom prst="rect">
          <a:avLst/>
        </a:prstGeom>
      </xdr:spPr>
    </xdr:pic>
    <xdr:clientData/>
  </xdr:twoCellAnchor>
  <xdr:twoCellAnchor>
    <xdr:from>
      <xdr:col>1</xdr:col>
      <xdr:colOff>47625</xdr:colOff>
      <xdr:row>46</xdr:row>
      <xdr:rowOff>47625</xdr:rowOff>
    </xdr:from>
    <xdr:to>
      <xdr:col>1</xdr:col>
      <xdr:colOff>1647625</xdr:colOff>
      <xdr:row>46</xdr:row>
      <xdr:rowOff>1114292</xdr:rowOff>
    </xdr:to>
    <xdr:pic>
      <xdr:nvPicPr>
        <xdr:cNvPr id="64" name="Picture 63">
          <a:extLst>
            <a:ext uri="{FF2B5EF4-FFF2-40B4-BE49-F238E27FC236}">
              <a16:creationId xmlns:a16="http://schemas.microsoft.com/office/drawing/2014/main" id="{02082629-A283-4859-A6BB-237EBA008A09}"/>
            </a:ext>
          </a:extLst>
        </xdr:cNvPr>
        <xdr:cNvPicPr>
          <a:picLocks noChangeAspect="1"/>
        </xdr:cNvPicPr>
      </xdr:nvPicPr>
      <xdr:blipFill>
        <a:blip xmlns:r="http://schemas.openxmlformats.org/officeDocument/2006/relationships" r:embed="rId26"/>
        <a:stretch>
          <a:fillRect/>
        </a:stretch>
      </xdr:blipFill>
      <xdr:spPr>
        <a:xfrm>
          <a:off x="1028700" y="43538775"/>
          <a:ext cx="1600000" cy="1066667"/>
        </a:xfrm>
        <a:prstGeom prst="rect">
          <a:avLst/>
        </a:prstGeom>
      </xdr:spPr>
    </xdr:pic>
    <xdr:clientData/>
  </xdr:twoCellAnchor>
  <xdr:twoCellAnchor>
    <xdr:from>
      <xdr:col>1</xdr:col>
      <xdr:colOff>57150</xdr:colOff>
      <xdr:row>47</xdr:row>
      <xdr:rowOff>85725</xdr:rowOff>
    </xdr:from>
    <xdr:to>
      <xdr:col>1</xdr:col>
      <xdr:colOff>1580960</xdr:colOff>
      <xdr:row>47</xdr:row>
      <xdr:rowOff>1161915</xdr:rowOff>
    </xdr:to>
    <xdr:pic>
      <xdr:nvPicPr>
        <xdr:cNvPr id="65" name="Picture 64">
          <a:extLst>
            <a:ext uri="{FF2B5EF4-FFF2-40B4-BE49-F238E27FC236}">
              <a16:creationId xmlns:a16="http://schemas.microsoft.com/office/drawing/2014/main" id="{E5C7EA26-0A64-4EA0-A918-4B4D7C2FAA5B}"/>
            </a:ext>
          </a:extLst>
        </xdr:cNvPr>
        <xdr:cNvPicPr>
          <a:picLocks noChangeAspect="1"/>
        </xdr:cNvPicPr>
      </xdr:nvPicPr>
      <xdr:blipFill>
        <a:blip xmlns:r="http://schemas.openxmlformats.org/officeDocument/2006/relationships" r:embed="rId27"/>
        <a:stretch>
          <a:fillRect/>
        </a:stretch>
      </xdr:blipFill>
      <xdr:spPr>
        <a:xfrm>
          <a:off x="1038225" y="44777025"/>
          <a:ext cx="1523810" cy="1076190"/>
        </a:xfrm>
        <a:prstGeom prst="rect">
          <a:avLst/>
        </a:prstGeom>
      </xdr:spPr>
    </xdr:pic>
    <xdr:clientData/>
  </xdr:twoCellAnchor>
  <xdr:twoCellAnchor>
    <xdr:from>
      <xdr:col>1</xdr:col>
      <xdr:colOff>66675</xdr:colOff>
      <xdr:row>48</xdr:row>
      <xdr:rowOff>57150</xdr:rowOff>
    </xdr:from>
    <xdr:to>
      <xdr:col>1</xdr:col>
      <xdr:colOff>1561913</xdr:colOff>
      <xdr:row>48</xdr:row>
      <xdr:rowOff>1190483</xdr:rowOff>
    </xdr:to>
    <xdr:pic>
      <xdr:nvPicPr>
        <xdr:cNvPr id="66" name="Picture 65">
          <a:extLst>
            <a:ext uri="{FF2B5EF4-FFF2-40B4-BE49-F238E27FC236}">
              <a16:creationId xmlns:a16="http://schemas.microsoft.com/office/drawing/2014/main" id="{CBD0F78A-8C75-4EE6-8E6F-585E11567F5F}"/>
            </a:ext>
          </a:extLst>
        </xdr:cNvPr>
        <xdr:cNvPicPr>
          <a:picLocks noChangeAspect="1"/>
        </xdr:cNvPicPr>
      </xdr:nvPicPr>
      <xdr:blipFill>
        <a:blip xmlns:r="http://schemas.openxmlformats.org/officeDocument/2006/relationships" r:embed="rId28"/>
        <a:stretch>
          <a:fillRect/>
        </a:stretch>
      </xdr:blipFill>
      <xdr:spPr>
        <a:xfrm>
          <a:off x="1047750" y="45948600"/>
          <a:ext cx="1495238" cy="1133333"/>
        </a:xfrm>
        <a:prstGeom prst="rect">
          <a:avLst/>
        </a:prstGeom>
      </xdr:spPr>
    </xdr:pic>
    <xdr:clientData/>
  </xdr:twoCellAnchor>
  <xdr:twoCellAnchor>
    <xdr:from>
      <xdr:col>1</xdr:col>
      <xdr:colOff>76200</xdr:colOff>
      <xdr:row>49</xdr:row>
      <xdr:rowOff>57150</xdr:rowOff>
    </xdr:from>
    <xdr:to>
      <xdr:col>1</xdr:col>
      <xdr:colOff>1552390</xdr:colOff>
      <xdr:row>49</xdr:row>
      <xdr:rowOff>1133340</xdr:rowOff>
    </xdr:to>
    <xdr:pic>
      <xdr:nvPicPr>
        <xdr:cNvPr id="71" name="Picture 70">
          <a:extLst>
            <a:ext uri="{FF2B5EF4-FFF2-40B4-BE49-F238E27FC236}">
              <a16:creationId xmlns:a16="http://schemas.microsoft.com/office/drawing/2014/main" id="{F19B7138-4E96-49CE-92B6-1EBD7B25C226}"/>
            </a:ext>
          </a:extLst>
        </xdr:cNvPr>
        <xdr:cNvPicPr>
          <a:picLocks noChangeAspect="1"/>
        </xdr:cNvPicPr>
      </xdr:nvPicPr>
      <xdr:blipFill>
        <a:blip xmlns:r="http://schemas.openxmlformats.org/officeDocument/2006/relationships" r:embed="rId29"/>
        <a:stretch>
          <a:fillRect/>
        </a:stretch>
      </xdr:blipFill>
      <xdr:spPr>
        <a:xfrm>
          <a:off x="1057275" y="47148750"/>
          <a:ext cx="1476190" cy="1076190"/>
        </a:xfrm>
        <a:prstGeom prst="rect">
          <a:avLst/>
        </a:prstGeom>
      </xdr:spPr>
    </xdr:pic>
    <xdr:clientData/>
  </xdr:twoCellAnchor>
  <xdr:twoCellAnchor>
    <xdr:from>
      <xdr:col>1</xdr:col>
      <xdr:colOff>66675</xdr:colOff>
      <xdr:row>50</xdr:row>
      <xdr:rowOff>66675</xdr:rowOff>
    </xdr:from>
    <xdr:to>
      <xdr:col>1</xdr:col>
      <xdr:colOff>1542865</xdr:colOff>
      <xdr:row>50</xdr:row>
      <xdr:rowOff>1142865</xdr:rowOff>
    </xdr:to>
    <xdr:pic>
      <xdr:nvPicPr>
        <xdr:cNvPr id="72" name="Picture 71">
          <a:extLst>
            <a:ext uri="{FF2B5EF4-FFF2-40B4-BE49-F238E27FC236}">
              <a16:creationId xmlns:a16="http://schemas.microsoft.com/office/drawing/2014/main" id="{23ED503D-A16F-4C5E-8ED2-CE9BC215FF96}"/>
            </a:ext>
          </a:extLst>
        </xdr:cNvPr>
        <xdr:cNvPicPr>
          <a:picLocks noChangeAspect="1"/>
        </xdr:cNvPicPr>
      </xdr:nvPicPr>
      <xdr:blipFill>
        <a:blip xmlns:r="http://schemas.openxmlformats.org/officeDocument/2006/relationships" r:embed="rId29"/>
        <a:stretch>
          <a:fillRect/>
        </a:stretch>
      </xdr:blipFill>
      <xdr:spPr>
        <a:xfrm>
          <a:off x="1047750" y="48358425"/>
          <a:ext cx="1476190" cy="1076190"/>
        </a:xfrm>
        <a:prstGeom prst="rect">
          <a:avLst/>
        </a:prstGeom>
      </xdr:spPr>
    </xdr:pic>
    <xdr:clientData/>
  </xdr:twoCellAnchor>
  <xdr:twoCellAnchor>
    <xdr:from>
      <xdr:col>1</xdr:col>
      <xdr:colOff>85725</xdr:colOff>
      <xdr:row>51</xdr:row>
      <xdr:rowOff>76200</xdr:rowOff>
    </xdr:from>
    <xdr:to>
      <xdr:col>1</xdr:col>
      <xdr:colOff>1561915</xdr:colOff>
      <xdr:row>51</xdr:row>
      <xdr:rowOff>1152390</xdr:rowOff>
    </xdr:to>
    <xdr:pic>
      <xdr:nvPicPr>
        <xdr:cNvPr id="73" name="Picture 72">
          <a:extLst>
            <a:ext uri="{FF2B5EF4-FFF2-40B4-BE49-F238E27FC236}">
              <a16:creationId xmlns:a16="http://schemas.microsoft.com/office/drawing/2014/main" id="{8AD43456-E123-451D-9199-07860EFC8951}"/>
            </a:ext>
          </a:extLst>
        </xdr:cNvPr>
        <xdr:cNvPicPr>
          <a:picLocks noChangeAspect="1"/>
        </xdr:cNvPicPr>
      </xdr:nvPicPr>
      <xdr:blipFill>
        <a:blip xmlns:r="http://schemas.openxmlformats.org/officeDocument/2006/relationships" r:embed="rId29"/>
        <a:stretch>
          <a:fillRect/>
        </a:stretch>
      </xdr:blipFill>
      <xdr:spPr>
        <a:xfrm>
          <a:off x="1066800" y="49568100"/>
          <a:ext cx="1476190" cy="1076190"/>
        </a:xfrm>
        <a:prstGeom prst="rect">
          <a:avLst/>
        </a:prstGeom>
      </xdr:spPr>
    </xdr:pic>
    <xdr:clientData/>
  </xdr:twoCellAnchor>
  <xdr:twoCellAnchor>
    <xdr:from>
      <xdr:col>1</xdr:col>
      <xdr:colOff>47625</xdr:colOff>
      <xdr:row>52</xdr:row>
      <xdr:rowOff>76200</xdr:rowOff>
    </xdr:from>
    <xdr:to>
      <xdr:col>1</xdr:col>
      <xdr:colOff>1561911</xdr:colOff>
      <xdr:row>52</xdr:row>
      <xdr:rowOff>1066676</xdr:rowOff>
    </xdr:to>
    <xdr:pic>
      <xdr:nvPicPr>
        <xdr:cNvPr id="74" name="Picture 73">
          <a:extLst>
            <a:ext uri="{FF2B5EF4-FFF2-40B4-BE49-F238E27FC236}">
              <a16:creationId xmlns:a16="http://schemas.microsoft.com/office/drawing/2014/main" id="{0CDCA33A-4E03-4570-B7B2-5F1A4A3F8B85}"/>
            </a:ext>
          </a:extLst>
        </xdr:cNvPr>
        <xdr:cNvPicPr>
          <a:picLocks noChangeAspect="1"/>
        </xdr:cNvPicPr>
      </xdr:nvPicPr>
      <xdr:blipFill>
        <a:blip xmlns:r="http://schemas.openxmlformats.org/officeDocument/2006/relationships" r:embed="rId30"/>
        <a:stretch>
          <a:fillRect/>
        </a:stretch>
      </xdr:blipFill>
      <xdr:spPr>
        <a:xfrm>
          <a:off x="1028700" y="50768250"/>
          <a:ext cx="1514286" cy="990476"/>
        </a:xfrm>
        <a:prstGeom prst="rect">
          <a:avLst/>
        </a:prstGeom>
      </xdr:spPr>
    </xdr:pic>
    <xdr:clientData/>
  </xdr:twoCellAnchor>
  <xdr:twoCellAnchor>
    <xdr:from>
      <xdr:col>1</xdr:col>
      <xdr:colOff>142875</xdr:colOff>
      <xdr:row>53</xdr:row>
      <xdr:rowOff>38100</xdr:rowOff>
    </xdr:from>
    <xdr:to>
      <xdr:col>1</xdr:col>
      <xdr:colOff>1514304</xdr:colOff>
      <xdr:row>53</xdr:row>
      <xdr:rowOff>1161910</xdr:rowOff>
    </xdr:to>
    <xdr:pic>
      <xdr:nvPicPr>
        <xdr:cNvPr id="78" name="Picture 77">
          <a:extLst>
            <a:ext uri="{FF2B5EF4-FFF2-40B4-BE49-F238E27FC236}">
              <a16:creationId xmlns:a16="http://schemas.microsoft.com/office/drawing/2014/main" id="{A02A6610-5DB0-4AA7-886C-F95C4029BF55}"/>
            </a:ext>
          </a:extLst>
        </xdr:cNvPr>
        <xdr:cNvPicPr>
          <a:picLocks noChangeAspect="1"/>
        </xdr:cNvPicPr>
      </xdr:nvPicPr>
      <xdr:blipFill>
        <a:blip xmlns:r="http://schemas.openxmlformats.org/officeDocument/2006/relationships" r:embed="rId31"/>
        <a:stretch>
          <a:fillRect/>
        </a:stretch>
      </xdr:blipFill>
      <xdr:spPr>
        <a:xfrm>
          <a:off x="1123950" y="51930300"/>
          <a:ext cx="1371429" cy="1123810"/>
        </a:xfrm>
        <a:prstGeom prst="rect">
          <a:avLst/>
        </a:prstGeom>
      </xdr:spPr>
    </xdr:pic>
    <xdr:clientData/>
  </xdr:twoCellAnchor>
  <xdr:twoCellAnchor>
    <xdr:from>
      <xdr:col>1</xdr:col>
      <xdr:colOff>85725</xdr:colOff>
      <xdr:row>54</xdr:row>
      <xdr:rowOff>76200</xdr:rowOff>
    </xdr:from>
    <xdr:to>
      <xdr:col>1</xdr:col>
      <xdr:colOff>1495249</xdr:colOff>
      <xdr:row>54</xdr:row>
      <xdr:rowOff>1114295</xdr:rowOff>
    </xdr:to>
    <xdr:pic>
      <xdr:nvPicPr>
        <xdr:cNvPr id="79" name="Picture 78">
          <a:extLst>
            <a:ext uri="{FF2B5EF4-FFF2-40B4-BE49-F238E27FC236}">
              <a16:creationId xmlns:a16="http://schemas.microsoft.com/office/drawing/2014/main" id="{32503EEB-1805-4125-93E0-F2B9AB93A8B2}"/>
            </a:ext>
          </a:extLst>
        </xdr:cNvPr>
        <xdr:cNvPicPr>
          <a:picLocks noChangeAspect="1"/>
        </xdr:cNvPicPr>
      </xdr:nvPicPr>
      <xdr:blipFill>
        <a:blip xmlns:r="http://schemas.openxmlformats.org/officeDocument/2006/relationships" r:embed="rId32"/>
        <a:stretch>
          <a:fillRect/>
        </a:stretch>
      </xdr:blipFill>
      <xdr:spPr>
        <a:xfrm>
          <a:off x="1066800" y="60502800"/>
          <a:ext cx="1409524" cy="1038095"/>
        </a:xfrm>
        <a:prstGeom prst="rect">
          <a:avLst/>
        </a:prstGeom>
      </xdr:spPr>
    </xdr:pic>
    <xdr:clientData/>
  </xdr:twoCellAnchor>
  <xdr:twoCellAnchor>
    <xdr:from>
      <xdr:col>1</xdr:col>
      <xdr:colOff>57150</xdr:colOff>
      <xdr:row>55</xdr:row>
      <xdr:rowOff>47625</xdr:rowOff>
    </xdr:from>
    <xdr:to>
      <xdr:col>1</xdr:col>
      <xdr:colOff>1542864</xdr:colOff>
      <xdr:row>55</xdr:row>
      <xdr:rowOff>1161911</xdr:rowOff>
    </xdr:to>
    <xdr:pic>
      <xdr:nvPicPr>
        <xdr:cNvPr id="81" name="Picture 80">
          <a:extLst>
            <a:ext uri="{FF2B5EF4-FFF2-40B4-BE49-F238E27FC236}">
              <a16:creationId xmlns:a16="http://schemas.microsoft.com/office/drawing/2014/main" id="{396E9659-8012-4EED-B9F0-DEBECBC28330}"/>
            </a:ext>
          </a:extLst>
        </xdr:cNvPr>
        <xdr:cNvPicPr>
          <a:picLocks noChangeAspect="1"/>
        </xdr:cNvPicPr>
      </xdr:nvPicPr>
      <xdr:blipFill>
        <a:blip xmlns:r="http://schemas.openxmlformats.org/officeDocument/2006/relationships" r:embed="rId33"/>
        <a:stretch>
          <a:fillRect/>
        </a:stretch>
      </xdr:blipFill>
      <xdr:spPr>
        <a:xfrm>
          <a:off x="1038225" y="54340125"/>
          <a:ext cx="1485714" cy="1114286"/>
        </a:xfrm>
        <a:prstGeom prst="rect">
          <a:avLst/>
        </a:prstGeom>
      </xdr:spPr>
    </xdr:pic>
    <xdr:clientData/>
  </xdr:twoCellAnchor>
  <xdr:twoCellAnchor>
    <xdr:from>
      <xdr:col>1</xdr:col>
      <xdr:colOff>209550</xdr:colOff>
      <xdr:row>58</xdr:row>
      <xdr:rowOff>19050</xdr:rowOff>
    </xdr:from>
    <xdr:to>
      <xdr:col>1</xdr:col>
      <xdr:colOff>1333360</xdr:colOff>
      <xdr:row>58</xdr:row>
      <xdr:rowOff>1180955</xdr:rowOff>
    </xdr:to>
    <xdr:pic>
      <xdr:nvPicPr>
        <xdr:cNvPr id="87" name="Picture 86">
          <a:extLst>
            <a:ext uri="{FF2B5EF4-FFF2-40B4-BE49-F238E27FC236}">
              <a16:creationId xmlns:a16="http://schemas.microsoft.com/office/drawing/2014/main" id="{603FB3D6-2956-4812-BBBE-83E9EFC5FFE3}"/>
            </a:ext>
          </a:extLst>
        </xdr:cNvPr>
        <xdr:cNvPicPr>
          <a:picLocks noChangeAspect="1"/>
        </xdr:cNvPicPr>
      </xdr:nvPicPr>
      <xdr:blipFill>
        <a:blip xmlns:r="http://schemas.openxmlformats.org/officeDocument/2006/relationships" r:embed="rId34"/>
        <a:stretch>
          <a:fillRect/>
        </a:stretch>
      </xdr:blipFill>
      <xdr:spPr>
        <a:xfrm>
          <a:off x="1190625" y="57912000"/>
          <a:ext cx="1123810" cy="1161905"/>
        </a:xfrm>
        <a:prstGeom prst="rect">
          <a:avLst/>
        </a:prstGeom>
      </xdr:spPr>
    </xdr:pic>
    <xdr:clientData/>
  </xdr:twoCellAnchor>
  <xdr:twoCellAnchor>
    <xdr:from>
      <xdr:col>1</xdr:col>
      <xdr:colOff>47625</xdr:colOff>
      <xdr:row>60</xdr:row>
      <xdr:rowOff>123825</xdr:rowOff>
    </xdr:from>
    <xdr:to>
      <xdr:col>1</xdr:col>
      <xdr:colOff>1638101</xdr:colOff>
      <xdr:row>60</xdr:row>
      <xdr:rowOff>914301</xdr:rowOff>
    </xdr:to>
    <xdr:pic>
      <xdr:nvPicPr>
        <xdr:cNvPr id="89" name="Picture 88">
          <a:extLst>
            <a:ext uri="{FF2B5EF4-FFF2-40B4-BE49-F238E27FC236}">
              <a16:creationId xmlns:a16="http://schemas.microsoft.com/office/drawing/2014/main" id="{5B4C1405-5AC8-4160-9B0D-005BE39C84CC}"/>
            </a:ext>
          </a:extLst>
        </xdr:cNvPr>
        <xdr:cNvPicPr>
          <a:picLocks noChangeAspect="1"/>
        </xdr:cNvPicPr>
      </xdr:nvPicPr>
      <xdr:blipFill>
        <a:blip xmlns:r="http://schemas.openxmlformats.org/officeDocument/2006/relationships" r:embed="rId35"/>
        <a:stretch>
          <a:fillRect/>
        </a:stretch>
      </xdr:blipFill>
      <xdr:spPr>
        <a:xfrm>
          <a:off x="1028700" y="59216925"/>
          <a:ext cx="1590476" cy="790476"/>
        </a:xfrm>
        <a:prstGeom prst="rect">
          <a:avLst/>
        </a:prstGeom>
      </xdr:spPr>
    </xdr:pic>
    <xdr:clientData/>
  </xdr:twoCellAnchor>
  <xdr:twoCellAnchor>
    <xdr:from>
      <xdr:col>1</xdr:col>
      <xdr:colOff>133350</xdr:colOff>
      <xdr:row>61</xdr:row>
      <xdr:rowOff>9525</xdr:rowOff>
    </xdr:from>
    <xdr:to>
      <xdr:col>1</xdr:col>
      <xdr:colOff>1533350</xdr:colOff>
      <xdr:row>61</xdr:row>
      <xdr:rowOff>1152382</xdr:rowOff>
    </xdr:to>
    <xdr:pic>
      <xdr:nvPicPr>
        <xdr:cNvPr id="94" name="Picture 93">
          <a:extLst>
            <a:ext uri="{FF2B5EF4-FFF2-40B4-BE49-F238E27FC236}">
              <a16:creationId xmlns:a16="http://schemas.microsoft.com/office/drawing/2014/main" id="{BAAB88CD-A188-418C-88BA-81E447F7A0C7}"/>
            </a:ext>
          </a:extLst>
        </xdr:cNvPr>
        <xdr:cNvPicPr>
          <a:picLocks noChangeAspect="1"/>
        </xdr:cNvPicPr>
      </xdr:nvPicPr>
      <xdr:blipFill>
        <a:blip xmlns:r="http://schemas.openxmlformats.org/officeDocument/2006/relationships" r:embed="rId36"/>
        <a:stretch>
          <a:fillRect/>
        </a:stretch>
      </xdr:blipFill>
      <xdr:spPr>
        <a:xfrm>
          <a:off x="1114425" y="60302775"/>
          <a:ext cx="1400000" cy="1142857"/>
        </a:xfrm>
        <a:prstGeom prst="rect">
          <a:avLst/>
        </a:prstGeom>
      </xdr:spPr>
    </xdr:pic>
    <xdr:clientData/>
  </xdr:twoCellAnchor>
  <xdr:twoCellAnchor>
    <xdr:from>
      <xdr:col>1</xdr:col>
      <xdr:colOff>104775</xdr:colOff>
      <xdr:row>62</xdr:row>
      <xdr:rowOff>85725</xdr:rowOff>
    </xdr:from>
    <xdr:to>
      <xdr:col>1</xdr:col>
      <xdr:colOff>1609537</xdr:colOff>
      <xdr:row>62</xdr:row>
      <xdr:rowOff>1123820</xdr:rowOff>
    </xdr:to>
    <xdr:pic>
      <xdr:nvPicPr>
        <xdr:cNvPr id="95" name="Picture 94">
          <a:extLst>
            <a:ext uri="{FF2B5EF4-FFF2-40B4-BE49-F238E27FC236}">
              <a16:creationId xmlns:a16="http://schemas.microsoft.com/office/drawing/2014/main" id="{2B192228-9A2F-4638-8894-FC289850E5C4}"/>
            </a:ext>
          </a:extLst>
        </xdr:cNvPr>
        <xdr:cNvPicPr>
          <a:picLocks noChangeAspect="1"/>
        </xdr:cNvPicPr>
      </xdr:nvPicPr>
      <xdr:blipFill>
        <a:blip xmlns:r="http://schemas.openxmlformats.org/officeDocument/2006/relationships" r:embed="rId37"/>
        <a:stretch>
          <a:fillRect/>
        </a:stretch>
      </xdr:blipFill>
      <xdr:spPr>
        <a:xfrm>
          <a:off x="1085850" y="61579125"/>
          <a:ext cx="1504762" cy="1038095"/>
        </a:xfrm>
        <a:prstGeom prst="rect">
          <a:avLst/>
        </a:prstGeom>
      </xdr:spPr>
    </xdr:pic>
    <xdr:clientData/>
  </xdr:twoCellAnchor>
  <xdr:twoCellAnchor>
    <xdr:from>
      <xdr:col>1</xdr:col>
      <xdr:colOff>342900</xdr:colOff>
      <xdr:row>64</xdr:row>
      <xdr:rowOff>38100</xdr:rowOff>
    </xdr:from>
    <xdr:to>
      <xdr:col>1</xdr:col>
      <xdr:colOff>1276233</xdr:colOff>
      <xdr:row>64</xdr:row>
      <xdr:rowOff>1171433</xdr:rowOff>
    </xdr:to>
    <xdr:pic>
      <xdr:nvPicPr>
        <xdr:cNvPr id="96" name="Picture 95">
          <a:extLst>
            <a:ext uri="{FF2B5EF4-FFF2-40B4-BE49-F238E27FC236}">
              <a16:creationId xmlns:a16="http://schemas.microsoft.com/office/drawing/2014/main" id="{0342D731-3B54-495C-8984-618859B4258B}"/>
            </a:ext>
          </a:extLst>
        </xdr:cNvPr>
        <xdr:cNvPicPr>
          <a:picLocks noChangeAspect="1"/>
        </xdr:cNvPicPr>
      </xdr:nvPicPr>
      <xdr:blipFill>
        <a:blip xmlns:r="http://schemas.openxmlformats.org/officeDocument/2006/relationships" r:embed="rId38"/>
        <a:stretch>
          <a:fillRect/>
        </a:stretch>
      </xdr:blipFill>
      <xdr:spPr>
        <a:xfrm>
          <a:off x="1323975" y="62731650"/>
          <a:ext cx="933333" cy="1133333"/>
        </a:xfrm>
        <a:prstGeom prst="rect">
          <a:avLst/>
        </a:prstGeom>
      </xdr:spPr>
    </xdr:pic>
    <xdr:clientData/>
  </xdr:twoCellAnchor>
  <xdr:twoCellAnchor>
    <xdr:from>
      <xdr:col>1</xdr:col>
      <xdr:colOff>238125</xdr:colOff>
      <xdr:row>65</xdr:row>
      <xdr:rowOff>28575</xdr:rowOff>
    </xdr:from>
    <xdr:to>
      <xdr:col>1</xdr:col>
      <xdr:colOff>1390506</xdr:colOff>
      <xdr:row>65</xdr:row>
      <xdr:rowOff>1190480</xdr:rowOff>
    </xdr:to>
    <xdr:pic>
      <xdr:nvPicPr>
        <xdr:cNvPr id="97" name="Picture 96">
          <a:extLst>
            <a:ext uri="{FF2B5EF4-FFF2-40B4-BE49-F238E27FC236}">
              <a16:creationId xmlns:a16="http://schemas.microsoft.com/office/drawing/2014/main" id="{C03AD703-3B69-46E8-B32C-48AEF608CDE7}"/>
            </a:ext>
          </a:extLst>
        </xdr:cNvPr>
        <xdr:cNvPicPr>
          <a:picLocks noChangeAspect="1"/>
        </xdr:cNvPicPr>
      </xdr:nvPicPr>
      <xdr:blipFill>
        <a:blip xmlns:r="http://schemas.openxmlformats.org/officeDocument/2006/relationships" r:embed="rId39"/>
        <a:stretch>
          <a:fillRect/>
        </a:stretch>
      </xdr:blipFill>
      <xdr:spPr>
        <a:xfrm>
          <a:off x="1219200" y="63922275"/>
          <a:ext cx="1152381" cy="1161905"/>
        </a:xfrm>
        <a:prstGeom prst="rect">
          <a:avLst/>
        </a:prstGeom>
      </xdr:spPr>
    </xdr:pic>
    <xdr:clientData/>
  </xdr:twoCellAnchor>
  <xdr:twoCellAnchor>
    <xdr:from>
      <xdr:col>1</xdr:col>
      <xdr:colOff>266700</xdr:colOff>
      <xdr:row>70</xdr:row>
      <xdr:rowOff>66335</xdr:rowOff>
    </xdr:from>
    <xdr:to>
      <xdr:col>1</xdr:col>
      <xdr:colOff>1285875</xdr:colOff>
      <xdr:row>70</xdr:row>
      <xdr:rowOff>1146175</xdr:rowOff>
    </xdr:to>
    <xdr:pic>
      <xdr:nvPicPr>
        <xdr:cNvPr id="98" name="Picture 18" descr="Cembre BTEPE2-DET12">
          <a:extLst>
            <a:ext uri="{FF2B5EF4-FFF2-40B4-BE49-F238E27FC236}">
              <a16:creationId xmlns:a16="http://schemas.microsoft.com/office/drawing/2014/main" id="{EC6384AB-4743-4B5C-B759-AABA992D5E4B}"/>
            </a:ext>
          </a:extLst>
        </xdr:cNvPr>
        <xdr:cNvPicPr>
          <a:picLocks noChangeAspect="1" noChangeArrowheads="1"/>
        </xdr:cNvPicPr>
      </xdr:nvPicPr>
      <xdr:blipFill>
        <a:blip xmlns:r="http://schemas.openxmlformats.org/officeDocument/2006/relationships" r:embed="rId40" cstate="email">
          <a:extLst>
            <a:ext uri="{28A0092B-C50C-407E-A947-70E740481C1C}">
              <a14:useLocalDpi xmlns:a14="http://schemas.microsoft.com/office/drawing/2010/main"/>
            </a:ext>
          </a:extLst>
        </a:blip>
        <a:srcRect/>
        <a:stretch>
          <a:fillRect/>
        </a:stretch>
      </xdr:blipFill>
      <xdr:spPr bwMode="auto">
        <a:xfrm>
          <a:off x="1247775" y="68760635"/>
          <a:ext cx="1019175" cy="10798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71</xdr:row>
      <xdr:rowOff>57150</xdr:rowOff>
    </xdr:from>
    <xdr:to>
      <xdr:col>1</xdr:col>
      <xdr:colOff>1586239</xdr:colOff>
      <xdr:row>71</xdr:row>
      <xdr:rowOff>1171576</xdr:rowOff>
    </xdr:to>
    <xdr:pic>
      <xdr:nvPicPr>
        <xdr:cNvPr id="99" name="Picture 19" descr="Cembre B-TD3241-T">
          <a:extLst>
            <a:ext uri="{FF2B5EF4-FFF2-40B4-BE49-F238E27FC236}">
              <a16:creationId xmlns:a16="http://schemas.microsoft.com/office/drawing/2014/main" id="{431372F6-8263-4FC9-91F2-B9649806B877}"/>
            </a:ext>
          </a:extLst>
        </xdr:cNvPr>
        <xdr:cNvPicPr>
          <a:picLocks noChangeAspect="1" noChangeArrowheads="1"/>
        </xdr:cNvPicPr>
      </xdr:nvPicPr>
      <xdr:blipFill>
        <a:blip xmlns:r="http://schemas.openxmlformats.org/officeDocument/2006/relationships" r:embed="rId41" cstate="email">
          <a:extLst>
            <a:ext uri="{28A0092B-C50C-407E-A947-70E740481C1C}">
              <a14:useLocalDpi xmlns:a14="http://schemas.microsoft.com/office/drawing/2010/main"/>
            </a:ext>
          </a:extLst>
        </a:blip>
        <a:srcRect/>
        <a:stretch>
          <a:fillRect/>
        </a:stretch>
      </xdr:blipFill>
      <xdr:spPr bwMode="auto">
        <a:xfrm>
          <a:off x="1009650" y="69951600"/>
          <a:ext cx="1557664" cy="111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67</xdr:row>
      <xdr:rowOff>38100</xdr:rowOff>
    </xdr:from>
    <xdr:to>
      <xdr:col>1</xdr:col>
      <xdr:colOff>1524000</xdr:colOff>
      <xdr:row>67</xdr:row>
      <xdr:rowOff>1140638</xdr:rowOff>
    </xdr:to>
    <xdr:pic>
      <xdr:nvPicPr>
        <xdr:cNvPr id="100" name="Picture 91" descr="Cembre PCM">
          <a:extLst>
            <a:ext uri="{FF2B5EF4-FFF2-40B4-BE49-F238E27FC236}">
              <a16:creationId xmlns:a16="http://schemas.microsoft.com/office/drawing/2014/main" id="{B992A0D5-C2CF-4116-B3C7-F6F2D26456D1}"/>
            </a:ext>
          </a:extLst>
        </xdr:cNvPr>
        <xdr:cNvPicPr>
          <a:picLocks noChangeAspect="1" noChangeArrowheads="1"/>
        </xdr:cNvPicPr>
      </xdr:nvPicPr>
      <xdr:blipFill>
        <a:blip xmlns:r="http://schemas.openxmlformats.org/officeDocument/2006/relationships" r:embed="rId42">
          <a:extLst>
            <a:ext uri="{28A0092B-C50C-407E-A947-70E740481C1C}">
              <a14:useLocalDpi xmlns:a14="http://schemas.microsoft.com/office/drawing/2010/main"/>
            </a:ext>
          </a:extLst>
        </a:blip>
        <a:srcRect l="33086" t="2971" b="48105"/>
        <a:stretch>
          <a:fillRect/>
        </a:stretch>
      </xdr:blipFill>
      <xdr:spPr bwMode="auto">
        <a:xfrm>
          <a:off x="1085850" y="65131950"/>
          <a:ext cx="1419225" cy="1102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68</xdr:row>
      <xdr:rowOff>28575</xdr:rowOff>
    </xdr:from>
    <xdr:to>
      <xdr:col>1</xdr:col>
      <xdr:colOff>1495425</xdr:colOff>
      <xdr:row>68</xdr:row>
      <xdr:rowOff>1125855</xdr:rowOff>
    </xdr:to>
    <xdr:pic>
      <xdr:nvPicPr>
        <xdr:cNvPr id="101" name="Picture 91" descr="Cembre PCM">
          <a:extLst>
            <a:ext uri="{FF2B5EF4-FFF2-40B4-BE49-F238E27FC236}">
              <a16:creationId xmlns:a16="http://schemas.microsoft.com/office/drawing/2014/main" id="{725F1A11-25B6-4C2E-88C1-E2DEACD0312E}"/>
            </a:ext>
          </a:extLst>
        </xdr:cNvPr>
        <xdr:cNvPicPr>
          <a:picLocks noChangeAspect="1" noChangeArrowheads="1"/>
        </xdr:cNvPicPr>
      </xdr:nvPicPr>
      <xdr:blipFill>
        <a:blip xmlns:r="http://schemas.openxmlformats.org/officeDocument/2006/relationships" r:embed="rId43">
          <a:extLst>
            <a:ext uri="{28A0092B-C50C-407E-A947-70E740481C1C}">
              <a14:useLocalDpi xmlns:a14="http://schemas.microsoft.com/office/drawing/2010/main"/>
            </a:ext>
          </a:extLst>
        </a:blip>
        <a:srcRect l="32303" t="2364" b="47493"/>
        <a:stretch>
          <a:fillRect/>
        </a:stretch>
      </xdr:blipFill>
      <xdr:spPr bwMode="auto">
        <a:xfrm>
          <a:off x="1104900" y="66322575"/>
          <a:ext cx="1371600" cy="10972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69</xdr:row>
      <xdr:rowOff>133350</xdr:rowOff>
    </xdr:from>
    <xdr:to>
      <xdr:col>1</xdr:col>
      <xdr:colOff>1628775</xdr:colOff>
      <xdr:row>69</xdr:row>
      <xdr:rowOff>1117071</xdr:rowOff>
    </xdr:to>
    <xdr:pic>
      <xdr:nvPicPr>
        <xdr:cNvPr id="102" name="Picture 2">
          <a:extLst>
            <a:ext uri="{FF2B5EF4-FFF2-40B4-BE49-F238E27FC236}">
              <a16:creationId xmlns:a16="http://schemas.microsoft.com/office/drawing/2014/main" id="{74CBF774-5406-4BD1-889F-EA5E1139DF85}"/>
            </a:ext>
          </a:extLst>
        </xdr:cNvPr>
        <xdr:cNvPicPr>
          <a:picLocks noChangeAspect="1"/>
        </xdr:cNvPicPr>
      </xdr:nvPicPr>
      <xdr:blipFill>
        <a:blip xmlns:r="http://schemas.openxmlformats.org/officeDocument/2006/relationships" r:embed="rId44" cstate="email">
          <a:extLst>
            <a:ext uri="{28A0092B-C50C-407E-A947-70E740481C1C}">
              <a14:useLocalDpi xmlns:a14="http://schemas.microsoft.com/office/drawing/2010/main"/>
            </a:ext>
          </a:extLst>
        </a:blip>
        <a:srcRect/>
        <a:stretch>
          <a:fillRect/>
        </a:stretch>
      </xdr:blipFill>
      <xdr:spPr bwMode="auto">
        <a:xfrm>
          <a:off x="1000125" y="67627500"/>
          <a:ext cx="1609725" cy="983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73</xdr:row>
      <xdr:rowOff>47625</xdr:rowOff>
    </xdr:from>
    <xdr:to>
      <xdr:col>1</xdr:col>
      <xdr:colOff>1009650</xdr:colOff>
      <xdr:row>73</xdr:row>
      <xdr:rowOff>923925</xdr:rowOff>
    </xdr:to>
    <xdr:pic>
      <xdr:nvPicPr>
        <xdr:cNvPr id="103" name="Picture 7">
          <a:extLst>
            <a:ext uri="{FF2B5EF4-FFF2-40B4-BE49-F238E27FC236}">
              <a16:creationId xmlns:a16="http://schemas.microsoft.com/office/drawing/2014/main" id="{AACB5CFD-C0CE-4A10-9BC0-E8414583A695}"/>
            </a:ext>
          </a:extLst>
        </xdr:cNvPr>
        <xdr:cNvPicPr>
          <a:picLocks noChangeAspect="1"/>
        </xdr:cNvPicPr>
      </xdr:nvPicPr>
      <xdr:blipFill>
        <a:blip xmlns:r="http://schemas.openxmlformats.org/officeDocument/2006/relationships" r:embed="rId45" cstate="email">
          <a:extLst>
            <a:ext uri="{28A0092B-C50C-407E-A947-70E740481C1C}">
              <a14:useLocalDpi xmlns:a14="http://schemas.microsoft.com/office/drawing/2010/main"/>
            </a:ext>
          </a:extLst>
        </a:blip>
        <a:srcRect/>
        <a:stretch>
          <a:fillRect/>
        </a:stretch>
      </xdr:blipFill>
      <xdr:spPr bwMode="auto">
        <a:xfrm>
          <a:off x="1152525" y="87677625"/>
          <a:ext cx="771525"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72</xdr:row>
      <xdr:rowOff>104775</xdr:rowOff>
    </xdr:from>
    <xdr:to>
      <xdr:col>1</xdr:col>
      <xdr:colOff>1171575</xdr:colOff>
      <xdr:row>72</xdr:row>
      <xdr:rowOff>895350</xdr:rowOff>
    </xdr:to>
    <xdr:pic>
      <xdr:nvPicPr>
        <xdr:cNvPr id="104" name="Picture 8">
          <a:extLst>
            <a:ext uri="{FF2B5EF4-FFF2-40B4-BE49-F238E27FC236}">
              <a16:creationId xmlns:a16="http://schemas.microsoft.com/office/drawing/2014/main" id="{1FF5303A-2C83-4513-8C7C-6801FF9D56CE}"/>
            </a:ext>
          </a:extLst>
        </xdr:cNvPr>
        <xdr:cNvPicPr>
          <a:picLocks noChangeAspect="1"/>
        </xdr:cNvPicPr>
      </xdr:nvPicPr>
      <xdr:blipFill>
        <a:blip xmlns:r="http://schemas.openxmlformats.org/officeDocument/2006/relationships" r:embed="rId46" cstate="email">
          <a:extLst>
            <a:ext uri="{28A0092B-C50C-407E-A947-70E740481C1C}">
              <a14:useLocalDpi xmlns:a14="http://schemas.microsoft.com/office/drawing/2010/main"/>
            </a:ext>
          </a:extLst>
        </a:blip>
        <a:srcRect/>
        <a:stretch>
          <a:fillRect/>
        </a:stretch>
      </xdr:blipFill>
      <xdr:spPr bwMode="auto">
        <a:xfrm>
          <a:off x="962025" y="86763225"/>
          <a:ext cx="1123950" cy="790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74</xdr:row>
      <xdr:rowOff>19050</xdr:rowOff>
    </xdr:from>
    <xdr:to>
      <xdr:col>1</xdr:col>
      <xdr:colOff>1028700</xdr:colOff>
      <xdr:row>75</xdr:row>
      <xdr:rowOff>0</xdr:rowOff>
    </xdr:to>
    <xdr:pic>
      <xdr:nvPicPr>
        <xdr:cNvPr id="105" name="Picture 1">
          <a:extLst>
            <a:ext uri="{FF2B5EF4-FFF2-40B4-BE49-F238E27FC236}">
              <a16:creationId xmlns:a16="http://schemas.microsoft.com/office/drawing/2014/main" id="{13A853F7-FFA4-4B7D-BBC1-CB4BCEE942AC}"/>
            </a:ext>
          </a:extLst>
        </xdr:cNvPr>
        <xdr:cNvPicPr>
          <a:picLocks noChangeAspect="1"/>
        </xdr:cNvPicPr>
      </xdr:nvPicPr>
      <xdr:blipFill>
        <a:blip xmlns:r="http://schemas.openxmlformats.org/officeDocument/2006/relationships" r:embed="rId47" cstate="email">
          <a:extLst>
            <a:ext uri="{28A0092B-C50C-407E-A947-70E740481C1C}">
              <a14:useLocalDpi xmlns:a14="http://schemas.microsoft.com/office/drawing/2010/main"/>
            </a:ext>
          </a:extLst>
        </a:blip>
        <a:srcRect/>
        <a:stretch>
          <a:fillRect/>
        </a:stretch>
      </xdr:blipFill>
      <xdr:spPr bwMode="auto">
        <a:xfrm>
          <a:off x="1152525" y="88620600"/>
          <a:ext cx="790575"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76</xdr:row>
      <xdr:rowOff>38100</xdr:rowOff>
    </xdr:from>
    <xdr:to>
      <xdr:col>1</xdr:col>
      <xdr:colOff>1133475</xdr:colOff>
      <xdr:row>76</xdr:row>
      <xdr:rowOff>942975</xdr:rowOff>
    </xdr:to>
    <xdr:pic>
      <xdr:nvPicPr>
        <xdr:cNvPr id="107" name="Picture 189">
          <a:extLst>
            <a:ext uri="{FF2B5EF4-FFF2-40B4-BE49-F238E27FC236}">
              <a16:creationId xmlns:a16="http://schemas.microsoft.com/office/drawing/2014/main" id="{9B57B846-1BD8-4928-B2F0-25A99E080BB3}"/>
            </a:ext>
          </a:extLst>
        </xdr:cNvPr>
        <xdr:cNvPicPr>
          <a:picLocks noChangeAspect="1" noChangeArrowheads="1"/>
        </xdr:cNvPicPr>
      </xdr:nvPicPr>
      <xdr:blipFill>
        <a:blip xmlns:r="http://schemas.openxmlformats.org/officeDocument/2006/relationships" r:embed="rId48" cstate="email">
          <a:extLst>
            <a:ext uri="{28A0092B-C50C-407E-A947-70E740481C1C}">
              <a14:useLocalDpi xmlns:a14="http://schemas.microsoft.com/office/drawing/2010/main"/>
            </a:ext>
          </a:extLst>
        </a:blip>
        <a:srcRect/>
        <a:stretch>
          <a:fillRect/>
        </a:stretch>
      </xdr:blipFill>
      <xdr:spPr bwMode="auto">
        <a:xfrm>
          <a:off x="1000125" y="90582750"/>
          <a:ext cx="1047750"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78</xdr:row>
      <xdr:rowOff>47626</xdr:rowOff>
    </xdr:from>
    <xdr:to>
      <xdr:col>1</xdr:col>
      <xdr:colOff>1314450</xdr:colOff>
      <xdr:row>78</xdr:row>
      <xdr:rowOff>1143820</xdr:rowOff>
    </xdr:to>
    <xdr:pic>
      <xdr:nvPicPr>
        <xdr:cNvPr id="110" name="Picture 109">
          <a:extLst>
            <a:ext uri="{FF2B5EF4-FFF2-40B4-BE49-F238E27FC236}">
              <a16:creationId xmlns:a16="http://schemas.microsoft.com/office/drawing/2014/main" id="{85C96033-1752-4ED3-9763-ED62BD3DA0EB}"/>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238250" y="78686026"/>
          <a:ext cx="1057275" cy="1096194"/>
        </a:xfrm>
        <a:prstGeom prst="rect">
          <a:avLst/>
        </a:prstGeom>
      </xdr:spPr>
    </xdr:pic>
    <xdr:clientData/>
  </xdr:twoCellAnchor>
  <xdr:twoCellAnchor>
    <xdr:from>
      <xdr:col>1</xdr:col>
      <xdr:colOff>95250</xdr:colOff>
      <xdr:row>77</xdr:row>
      <xdr:rowOff>266700</xdr:rowOff>
    </xdr:from>
    <xdr:to>
      <xdr:col>1</xdr:col>
      <xdr:colOff>1647631</xdr:colOff>
      <xdr:row>77</xdr:row>
      <xdr:rowOff>990510</xdr:rowOff>
    </xdr:to>
    <xdr:pic>
      <xdr:nvPicPr>
        <xdr:cNvPr id="111" name="Picture 110">
          <a:extLst>
            <a:ext uri="{FF2B5EF4-FFF2-40B4-BE49-F238E27FC236}">
              <a16:creationId xmlns:a16="http://schemas.microsoft.com/office/drawing/2014/main" id="{2521BEB6-1887-4AC9-8C08-30DCCDF9C2CF}"/>
            </a:ext>
          </a:extLst>
        </xdr:cNvPr>
        <xdr:cNvPicPr>
          <a:picLocks noChangeAspect="1"/>
        </xdr:cNvPicPr>
      </xdr:nvPicPr>
      <xdr:blipFill>
        <a:blip xmlns:r="http://schemas.openxmlformats.org/officeDocument/2006/relationships" r:embed="rId50"/>
        <a:stretch>
          <a:fillRect/>
        </a:stretch>
      </xdr:blipFill>
      <xdr:spPr>
        <a:xfrm>
          <a:off x="1076325" y="3105150"/>
          <a:ext cx="1552381" cy="723810"/>
        </a:xfrm>
        <a:prstGeom prst="rect">
          <a:avLst/>
        </a:prstGeom>
      </xdr:spPr>
    </xdr:pic>
    <xdr:clientData/>
  </xdr:twoCellAnchor>
  <xdr:twoCellAnchor>
    <xdr:from>
      <xdr:col>1</xdr:col>
      <xdr:colOff>85725</xdr:colOff>
      <xdr:row>82</xdr:row>
      <xdr:rowOff>38100</xdr:rowOff>
    </xdr:from>
    <xdr:to>
      <xdr:col>1</xdr:col>
      <xdr:colOff>1504950</xdr:colOff>
      <xdr:row>82</xdr:row>
      <xdr:rowOff>1125890</xdr:rowOff>
    </xdr:to>
    <xdr:pic>
      <xdr:nvPicPr>
        <xdr:cNvPr id="114" name="Picture 113">
          <a:extLst>
            <a:ext uri="{FF2B5EF4-FFF2-40B4-BE49-F238E27FC236}">
              <a16:creationId xmlns:a16="http://schemas.microsoft.com/office/drawing/2014/main" id="{29F6303F-EF0E-443B-9272-6F4AAFFE8DAB}"/>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066800" y="81076800"/>
          <a:ext cx="1419225" cy="1087790"/>
        </a:xfrm>
        <a:prstGeom prst="rect">
          <a:avLst/>
        </a:prstGeom>
      </xdr:spPr>
    </xdr:pic>
    <xdr:clientData/>
  </xdr:twoCellAnchor>
  <xdr:twoCellAnchor>
    <xdr:from>
      <xdr:col>1</xdr:col>
      <xdr:colOff>47625</xdr:colOff>
      <xdr:row>86</xdr:row>
      <xdr:rowOff>57149</xdr:rowOff>
    </xdr:from>
    <xdr:to>
      <xdr:col>1</xdr:col>
      <xdr:colOff>1614567</xdr:colOff>
      <xdr:row>86</xdr:row>
      <xdr:rowOff>1095248</xdr:rowOff>
    </xdr:to>
    <xdr:pic>
      <xdr:nvPicPr>
        <xdr:cNvPr id="115" name="Picture 114">
          <a:extLst>
            <a:ext uri="{FF2B5EF4-FFF2-40B4-BE49-F238E27FC236}">
              <a16:creationId xmlns:a16="http://schemas.microsoft.com/office/drawing/2014/main" id="{2119058C-8426-4E4A-8CAA-A3F9FE8503CD}"/>
            </a:ext>
          </a:extLst>
        </xdr:cNvPr>
        <xdr:cNvPicPr>
          <a:picLocks noChangeAspect="1"/>
        </xdr:cNvPicPr>
      </xdr:nvPicPr>
      <xdr:blipFill>
        <a:blip xmlns:r="http://schemas.openxmlformats.org/officeDocument/2006/relationships" r:embed="rId52"/>
        <a:stretch>
          <a:fillRect/>
        </a:stretch>
      </xdr:blipFill>
      <xdr:spPr>
        <a:xfrm>
          <a:off x="1028700" y="84353399"/>
          <a:ext cx="1566942" cy="1038099"/>
        </a:xfrm>
        <a:prstGeom prst="rect">
          <a:avLst/>
        </a:prstGeom>
      </xdr:spPr>
    </xdr:pic>
    <xdr:clientData/>
  </xdr:twoCellAnchor>
  <xdr:twoCellAnchor>
    <xdr:from>
      <xdr:col>1</xdr:col>
      <xdr:colOff>28575</xdr:colOff>
      <xdr:row>87</xdr:row>
      <xdr:rowOff>180975</xdr:rowOff>
    </xdr:from>
    <xdr:to>
      <xdr:col>1</xdr:col>
      <xdr:colOff>1600201</xdr:colOff>
      <xdr:row>87</xdr:row>
      <xdr:rowOff>953906</xdr:rowOff>
    </xdr:to>
    <xdr:pic>
      <xdr:nvPicPr>
        <xdr:cNvPr id="119" name="Picture 268" descr="http://service.dewalt.co.uk/PDMSDocuments/EU/Docs/product%20image/dcs310.jpg">
          <a:extLst>
            <a:ext uri="{FF2B5EF4-FFF2-40B4-BE49-F238E27FC236}">
              <a16:creationId xmlns:a16="http://schemas.microsoft.com/office/drawing/2014/main" id="{9EAFD85A-9FEF-452E-9AB8-85B56C0867AE}"/>
            </a:ext>
          </a:extLst>
        </xdr:cNvPr>
        <xdr:cNvPicPr>
          <a:picLocks noChangeAspect="1" noChangeArrowheads="1"/>
        </xdr:cNvPicPr>
      </xdr:nvPicPr>
      <xdr:blipFill>
        <a:blip xmlns:r="http://schemas.openxmlformats.org/officeDocument/2006/relationships" r:embed="rId53">
          <a:extLst>
            <a:ext uri="{28A0092B-C50C-407E-A947-70E740481C1C}">
              <a14:useLocalDpi xmlns:a14="http://schemas.microsoft.com/office/drawing/2010/main"/>
            </a:ext>
          </a:extLst>
        </a:blip>
        <a:srcRect l="13953" t="31395" r="15115" b="33720"/>
        <a:stretch>
          <a:fillRect/>
        </a:stretch>
      </xdr:blipFill>
      <xdr:spPr bwMode="auto">
        <a:xfrm>
          <a:off x="1009650" y="85677375"/>
          <a:ext cx="1571626" cy="7729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88</xdr:row>
      <xdr:rowOff>9525</xdr:rowOff>
    </xdr:from>
    <xdr:to>
      <xdr:col>1</xdr:col>
      <xdr:colOff>1361935</xdr:colOff>
      <xdr:row>88</xdr:row>
      <xdr:rowOff>1152382</xdr:rowOff>
    </xdr:to>
    <xdr:pic>
      <xdr:nvPicPr>
        <xdr:cNvPr id="120" name="Picture 119">
          <a:extLst>
            <a:ext uri="{FF2B5EF4-FFF2-40B4-BE49-F238E27FC236}">
              <a16:creationId xmlns:a16="http://schemas.microsoft.com/office/drawing/2014/main" id="{BAC35F17-0A71-4996-9897-DCA59D698343}"/>
            </a:ext>
          </a:extLst>
        </xdr:cNvPr>
        <xdr:cNvPicPr>
          <a:picLocks noChangeAspect="1"/>
        </xdr:cNvPicPr>
      </xdr:nvPicPr>
      <xdr:blipFill>
        <a:blip xmlns:r="http://schemas.openxmlformats.org/officeDocument/2006/relationships" r:embed="rId54"/>
        <a:stretch>
          <a:fillRect/>
        </a:stretch>
      </xdr:blipFill>
      <xdr:spPr>
        <a:xfrm>
          <a:off x="1219200" y="86706075"/>
          <a:ext cx="1123810" cy="1142857"/>
        </a:xfrm>
        <a:prstGeom prst="rect">
          <a:avLst/>
        </a:prstGeom>
      </xdr:spPr>
    </xdr:pic>
    <xdr:clientData/>
  </xdr:twoCellAnchor>
  <xdr:twoCellAnchor>
    <xdr:from>
      <xdr:col>1</xdr:col>
      <xdr:colOff>123825</xdr:colOff>
      <xdr:row>89</xdr:row>
      <xdr:rowOff>38100</xdr:rowOff>
    </xdr:from>
    <xdr:to>
      <xdr:col>1</xdr:col>
      <xdr:colOff>1361920</xdr:colOff>
      <xdr:row>89</xdr:row>
      <xdr:rowOff>1180957</xdr:rowOff>
    </xdr:to>
    <xdr:pic>
      <xdr:nvPicPr>
        <xdr:cNvPr id="121" name="Picture 120">
          <a:extLst>
            <a:ext uri="{FF2B5EF4-FFF2-40B4-BE49-F238E27FC236}">
              <a16:creationId xmlns:a16="http://schemas.microsoft.com/office/drawing/2014/main" id="{50F3CC12-F08C-471F-B4BA-BA0DCACB7DBE}"/>
            </a:ext>
          </a:extLst>
        </xdr:cNvPr>
        <xdr:cNvPicPr>
          <a:picLocks noChangeAspect="1"/>
        </xdr:cNvPicPr>
      </xdr:nvPicPr>
      <xdr:blipFill>
        <a:blip xmlns:r="http://schemas.openxmlformats.org/officeDocument/2006/relationships" r:embed="rId55"/>
        <a:stretch>
          <a:fillRect/>
        </a:stretch>
      </xdr:blipFill>
      <xdr:spPr>
        <a:xfrm>
          <a:off x="1104900" y="87934800"/>
          <a:ext cx="1238095" cy="1142857"/>
        </a:xfrm>
        <a:prstGeom prst="rect">
          <a:avLst/>
        </a:prstGeom>
      </xdr:spPr>
    </xdr:pic>
    <xdr:clientData/>
  </xdr:twoCellAnchor>
  <xdr:twoCellAnchor>
    <xdr:from>
      <xdr:col>1</xdr:col>
      <xdr:colOff>238125</xdr:colOff>
      <xdr:row>90</xdr:row>
      <xdr:rowOff>28575</xdr:rowOff>
    </xdr:from>
    <xdr:to>
      <xdr:col>1</xdr:col>
      <xdr:colOff>1266696</xdr:colOff>
      <xdr:row>90</xdr:row>
      <xdr:rowOff>1104765</xdr:rowOff>
    </xdr:to>
    <xdr:pic>
      <xdr:nvPicPr>
        <xdr:cNvPr id="122" name="Picture 121">
          <a:extLst>
            <a:ext uri="{FF2B5EF4-FFF2-40B4-BE49-F238E27FC236}">
              <a16:creationId xmlns:a16="http://schemas.microsoft.com/office/drawing/2014/main" id="{494DDAC1-B0F6-454D-B6F3-03A8DDF457EA}"/>
            </a:ext>
          </a:extLst>
        </xdr:cNvPr>
        <xdr:cNvPicPr>
          <a:picLocks noChangeAspect="1"/>
        </xdr:cNvPicPr>
      </xdr:nvPicPr>
      <xdr:blipFill>
        <a:blip xmlns:r="http://schemas.openxmlformats.org/officeDocument/2006/relationships" r:embed="rId56"/>
        <a:stretch>
          <a:fillRect/>
        </a:stretch>
      </xdr:blipFill>
      <xdr:spPr>
        <a:xfrm>
          <a:off x="1219200" y="89125425"/>
          <a:ext cx="1028571" cy="1076190"/>
        </a:xfrm>
        <a:prstGeom prst="rect">
          <a:avLst/>
        </a:prstGeom>
      </xdr:spPr>
    </xdr:pic>
    <xdr:clientData/>
  </xdr:twoCellAnchor>
  <xdr:twoCellAnchor>
    <xdr:from>
      <xdr:col>1</xdr:col>
      <xdr:colOff>238125</xdr:colOff>
      <xdr:row>91</xdr:row>
      <xdr:rowOff>28575</xdr:rowOff>
    </xdr:from>
    <xdr:to>
      <xdr:col>1</xdr:col>
      <xdr:colOff>1371600</xdr:colOff>
      <xdr:row>91</xdr:row>
      <xdr:rowOff>1181425</xdr:rowOff>
    </xdr:to>
    <xdr:pic>
      <xdr:nvPicPr>
        <xdr:cNvPr id="128" name="Picture 127">
          <a:extLst>
            <a:ext uri="{FF2B5EF4-FFF2-40B4-BE49-F238E27FC236}">
              <a16:creationId xmlns:a16="http://schemas.microsoft.com/office/drawing/2014/main" id="{52125003-8791-407E-8862-39E0F4DC9BF3}"/>
            </a:ext>
          </a:extLst>
        </xdr:cNvPr>
        <xdr:cNvPicPr>
          <a:picLocks noChangeAspect="1"/>
        </xdr:cNvPicPr>
      </xdr:nvPicPr>
      <xdr:blipFill>
        <a:blip xmlns:r="http://schemas.openxmlformats.org/officeDocument/2006/relationships" r:embed="rId57"/>
        <a:stretch>
          <a:fillRect/>
        </a:stretch>
      </xdr:blipFill>
      <xdr:spPr>
        <a:xfrm>
          <a:off x="1219200" y="90325575"/>
          <a:ext cx="1133475" cy="1152850"/>
        </a:xfrm>
        <a:prstGeom prst="rect">
          <a:avLst/>
        </a:prstGeom>
      </xdr:spPr>
    </xdr:pic>
    <xdr:clientData/>
  </xdr:twoCellAnchor>
  <xdr:twoCellAnchor>
    <xdr:from>
      <xdr:col>1</xdr:col>
      <xdr:colOff>219075</xdr:colOff>
      <xdr:row>92</xdr:row>
      <xdr:rowOff>28575</xdr:rowOff>
    </xdr:from>
    <xdr:to>
      <xdr:col>1</xdr:col>
      <xdr:colOff>1438123</xdr:colOff>
      <xdr:row>92</xdr:row>
      <xdr:rowOff>1190480</xdr:rowOff>
    </xdr:to>
    <xdr:pic>
      <xdr:nvPicPr>
        <xdr:cNvPr id="129" name="Picture 128">
          <a:extLst>
            <a:ext uri="{FF2B5EF4-FFF2-40B4-BE49-F238E27FC236}">
              <a16:creationId xmlns:a16="http://schemas.microsoft.com/office/drawing/2014/main" id="{C17F4E77-3EC1-4B0D-92B2-B6127E737B80}"/>
            </a:ext>
          </a:extLst>
        </xdr:cNvPr>
        <xdr:cNvPicPr>
          <a:picLocks noChangeAspect="1"/>
        </xdr:cNvPicPr>
      </xdr:nvPicPr>
      <xdr:blipFill>
        <a:blip xmlns:r="http://schemas.openxmlformats.org/officeDocument/2006/relationships" r:embed="rId58"/>
        <a:stretch>
          <a:fillRect/>
        </a:stretch>
      </xdr:blipFill>
      <xdr:spPr>
        <a:xfrm>
          <a:off x="1200150" y="91525725"/>
          <a:ext cx="1219048" cy="1161905"/>
        </a:xfrm>
        <a:prstGeom prst="rect">
          <a:avLst/>
        </a:prstGeom>
      </xdr:spPr>
    </xdr:pic>
    <xdr:clientData/>
  </xdr:twoCellAnchor>
  <xdr:twoCellAnchor>
    <xdr:from>
      <xdr:col>1</xdr:col>
      <xdr:colOff>133350</xdr:colOff>
      <xdr:row>93</xdr:row>
      <xdr:rowOff>9525</xdr:rowOff>
    </xdr:from>
    <xdr:to>
      <xdr:col>1</xdr:col>
      <xdr:colOff>1276207</xdr:colOff>
      <xdr:row>93</xdr:row>
      <xdr:rowOff>1152382</xdr:rowOff>
    </xdr:to>
    <xdr:pic>
      <xdr:nvPicPr>
        <xdr:cNvPr id="130" name="Picture 129">
          <a:extLst>
            <a:ext uri="{FF2B5EF4-FFF2-40B4-BE49-F238E27FC236}">
              <a16:creationId xmlns:a16="http://schemas.microsoft.com/office/drawing/2014/main" id="{7E530F5E-6B44-4DE0-A589-101591A21C9F}"/>
            </a:ext>
          </a:extLst>
        </xdr:cNvPr>
        <xdr:cNvPicPr>
          <a:picLocks noChangeAspect="1"/>
        </xdr:cNvPicPr>
      </xdr:nvPicPr>
      <xdr:blipFill>
        <a:blip xmlns:r="http://schemas.openxmlformats.org/officeDocument/2006/relationships" r:embed="rId59"/>
        <a:stretch>
          <a:fillRect/>
        </a:stretch>
      </xdr:blipFill>
      <xdr:spPr>
        <a:xfrm>
          <a:off x="1114425" y="92706825"/>
          <a:ext cx="1142857" cy="1142857"/>
        </a:xfrm>
        <a:prstGeom prst="rect">
          <a:avLst/>
        </a:prstGeom>
      </xdr:spPr>
    </xdr:pic>
    <xdr:clientData/>
  </xdr:twoCellAnchor>
  <xdr:twoCellAnchor>
    <xdr:from>
      <xdr:col>1</xdr:col>
      <xdr:colOff>457200</xdr:colOff>
      <xdr:row>94</xdr:row>
      <xdr:rowOff>38100</xdr:rowOff>
    </xdr:from>
    <xdr:to>
      <xdr:col>1</xdr:col>
      <xdr:colOff>1142914</xdr:colOff>
      <xdr:row>94</xdr:row>
      <xdr:rowOff>1161910</xdr:rowOff>
    </xdr:to>
    <xdr:pic>
      <xdr:nvPicPr>
        <xdr:cNvPr id="131" name="Picture 130">
          <a:extLst>
            <a:ext uri="{FF2B5EF4-FFF2-40B4-BE49-F238E27FC236}">
              <a16:creationId xmlns:a16="http://schemas.microsoft.com/office/drawing/2014/main" id="{A16061CB-0704-40EF-AA5D-A294DE03E08B}"/>
            </a:ext>
          </a:extLst>
        </xdr:cNvPr>
        <xdr:cNvPicPr>
          <a:picLocks noChangeAspect="1"/>
        </xdr:cNvPicPr>
      </xdr:nvPicPr>
      <xdr:blipFill>
        <a:blip xmlns:r="http://schemas.openxmlformats.org/officeDocument/2006/relationships" r:embed="rId60"/>
        <a:stretch>
          <a:fillRect/>
        </a:stretch>
      </xdr:blipFill>
      <xdr:spPr>
        <a:xfrm>
          <a:off x="1438275" y="93935550"/>
          <a:ext cx="685714" cy="1123810"/>
        </a:xfrm>
        <a:prstGeom prst="rect">
          <a:avLst/>
        </a:prstGeom>
      </xdr:spPr>
    </xdr:pic>
    <xdr:clientData/>
  </xdr:twoCellAnchor>
  <xdr:twoCellAnchor>
    <xdr:from>
      <xdr:col>1</xdr:col>
      <xdr:colOff>276225</xdr:colOff>
      <xdr:row>95</xdr:row>
      <xdr:rowOff>19050</xdr:rowOff>
    </xdr:from>
    <xdr:to>
      <xdr:col>1</xdr:col>
      <xdr:colOff>1266701</xdr:colOff>
      <xdr:row>95</xdr:row>
      <xdr:rowOff>1171431</xdr:rowOff>
    </xdr:to>
    <xdr:pic>
      <xdr:nvPicPr>
        <xdr:cNvPr id="132" name="Picture 131">
          <a:extLst>
            <a:ext uri="{FF2B5EF4-FFF2-40B4-BE49-F238E27FC236}">
              <a16:creationId xmlns:a16="http://schemas.microsoft.com/office/drawing/2014/main" id="{CBBE2270-2610-4773-BD16-4E446784778D}"/>
            </a:ext>
          </a:extLst>
        </xdr:cNvPr>
        <xdr:cNvPicPr>
          <a:picLocks noChangeAspect="1"/>
        </xdr:cNvPicPr>
      </xdr:nvPicPr>
      <xdr:blipFill>
        <a:blip xmlns:r="http://schemas.openxmlformats.org/officeDocument/2006/relationships" r:embed="rId61"/>
        <a:stretch>
          <a:fillRect/>
        </a:stretch>
      </xdr:blipFill>
      <xdr:spPr>
        <a:xfrm>
          <a:off x="1257300" y="95116650"/>
          <a:ext cx="990476" cy="1152381"/>
        </a:xfrm>
        <a:prstGeom prst="rect">
          <a:avLst/>
        </a:prstGeom>
      </xdr:spPr>
    </xdr:pic>
    <xdr:clientData/>
  </xdr:twoCellAnchor>
  <xdr:twoCellAnchor>
    <xdr:from>
      <xdr:col>1</xdr:col>
      <xdr:colOff>57150</xdr:colOff>
      <xdr:row>96</xdr:row>
      <xdr:rowOff>161925</xdr:rowOff>
    </xdr:from>
    <xdr:to>
      <xdr:col>1</xdr:col>
      <xdr:colOff>1609725</xdr:colOff>
      <xdr:row>96</xdr:row>
      <xdr:rowOff>1093470</xdr:rowOff>
    </xdr:to>
    <xdr:pic>
      <xdr:nvPicPr>
        <xdr:cNvPr id="133" name="Picture 1">
          <a:extLst>
            <a:ext uri="{FF2B5EF4-FFF2-40B4-BE49-F238E27FC236}">
              <a16:creationId xmlns:a16="http://schemas.microsoft.com/office/drawing/2014/main" id="{85F5689D-06A1-46A5-A852-ED14B0834C62}"/>
            </a:ext>
          </a:extLst>
        </xdr:cNvPr>
        <xdr:cNvPicPr>
          <a:picLocks noChangeAspect="1"/>
        </xdr:cNvPicPr>
      </xdr:nvPicPr>
      <xdr:blipFill>
        <a:blip xmlns:r="http://schemas.openxmlformats.org/officeDocument/2006/relationships" r:embed="rId62" cstate="email">
          <a:extLst>
            <a:ext uri="{28A0092B-C50C-407E-A947-70E740481C1C}">
              <a14:useLocalDpi xmlns:a14="http://schemas.microsoft.com/office/drawing/2010/main"/>
            </a:ext>
          </a:extLst>
        </a:blip>
        <a:srcRect/>
        <a:stretch>
          <a:fillRect/>
        </a:stretch>
      </xdr:blipFill>
      <xdr:spPr bwMode="auto">
        <a:xfrm>
          <a:off x="1038225" y="96459675"/>
          <a:ext cx="1552575" cy="9315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97</xdr:row>
      <xdr:rowOff>28575</xdr:rowOff>
    </xdr:from>
    <xdr:to>
      <xdr:col>1</xdr:col>
      <xdr:colOff>1504775</xdr:colOff>
      <xdr:row>97</xdr:row>
      <xdr:rowOff>1133337</xdr:rowOff>
    </xdr:to>
    <xdr:pic>
      <xdr:nvPicPr>
        <xdr:cNvPr id="136" name="Picture 135">
          <a:extLst>
            <a:ext uri="{FF2B5EF4-FFF2-40B4-BE49-F238E27FC236}">
              <a16:creationId xmlns:a16="http://schemas.microsoft.com/office/drawing/2014/main" id="{FDED5B3E-C943-4197-8BFA-53B82A8A7755}"/>
            </a:ext>
          </a:extLst>
        </xdr:cNvPr>
        <xdr:cNvPicPr>
          <a:picLocks noChangeAspect="1"/>
        </xdr:cNvPicPr>
      </xdr:nvPicPr>
      <xdr:blipFill>
        <a:blip xmlns:r="http://schemas.openxmlformats.org/officeDocument/2006/relationships" r:embed="rId63"/>
        <a:stretch>
          <a:fillRect/>
        </a:stretch>
      </xdr:blipFill>
      <xdr:spPr>
        <a:xfrm>
          <a:off x="1085850" y="97526475"/>
          <a:ext cx="1400000" cy="1104762"/>
        </a:xfrm>
        <a:prstGeom prst="rect">
          <a:avLst/>
        </a:prstGeom>
      </xdr:spPr>
    </xdr:pic>
    <xdr:clientData/>
  </xdr:twoCellAnchor>
  <xdr:twoCellAnchor>
    <xdr:from>
      <xdr:col>1</xdr:col>
      <xdr:colOff>114300</xdr:colOff>
      <xdr:row>99</xdr:row>
      <xdr:rowOff>47625</xdr:rowOff>
    </xdr:from>
    <xdr:to>
      <xdr:col>1</xdr:col>
      <xdr:colOff>1400014</xdr:colOff>
      <xdr:row>99</xdr:row>
      <xdr:rowOff>1171435</xdr:rowOff>
    </xdr:to>
    <xdr:pic>
      <xdr:nvPicPr>
        <xdr:cNvPr id="137" name="Picture 136">
          <a:extLst>
            <a:ext uri="{FF2B5EF4-FFF2-40B4-BE49-F238E27FC236}">
              <a16:creationId xmlns:a16="http://schemas.microsoft.com/office/drawing/2014/main" id="{F75E3979-4A3A-482C-9454-E35DE3DD2BCC}"/>
            </a:ext>
          </a:extLst>
        </xdr:cNvPr>
        <xdr:cNvPicPr>
          <a:picLocks noChangeAspect="1"/>
        </xdr:cNvPicPr>
      </xdr:nvPicPr>
      <xdr:blipFill>
        <a:blip xmlns:r="http://schemas.openxmlformats.org/officeDocument/2006/relationships" r:embed="rId64"/>
        <a:stretch>
          <a:fillRect/>
        </a:stretch>
      </xdr:blipFill>
      <xdr:spPr>
        <a:xfrm>
          <a:off x="1095375" y="98745675"/>
          <a:ext cx="1285714" cy="1123810"/>
        </a:xfrm>
        <a:prstGeom prst="rect">
          <a:avLst/>
        </a:prstGeom>
      </xdr:spPr>
    </xdr:pic>
    <xdr:clientData/>
  </xdr:twoCellAnchor>
  <xdr:twoCellAnchor>
    <xdr:from>
      <xdr:col>1</xdr:col>
      <xdr:colOff>66675</xdr:colOff>
      <xdr:row>101</xdr:row>
      <xdr:rowOff>114300</xdr:rowOff>
    </xdr:from>
    <xdr:to>
      <xdr:col>1</xdr:col>
      <xdr:colOff>1581150</xdr:colOff>
      <xdr:row>101</xdr:row>
      <xdr:rowOff>1167848</xdr:rowOff>
    </xdr:to>
    <xdr:pic>
      <xdr:nvPicPr>
        <xdr:cNvPr id="139" name="Picture 55" descr="Geismar MTZ">
          <a:extLst>
            <a:ext uri="{FF2B5EF4-FFF2-40B4-BE49-F238E27FC236}">
              <a16:creationId xmlns:a16="http://schemas.microsoft.com/office/drawing/2014/main" id="{E33761C6-DC78-4ABA-A11C-81034AF0D918}"/>
            </a:ext>
          </a:extLst>
        </xdr:cNvPr>
        <xdr:cNvPicPr preferRelativeResize="0">
          <a:picLocks noChangeAspect="1" noChangeArrowheads="1"/>
        </xdr:cNvPicPr>
      </xdr:nvPicPr>
      <xdr:blipFill>
        <a:blip xmlns:r="http://schemas.openxmlformats.org/officeDocument/2006/relationships" r:embed="rId65" cstate="email">
          <a:extLst>
            <a:ext uri="{28A0092B-C50C-407E-A947-70E740481C1C}">
              <a14:useLocalDpi xmlns:a14="http://schemas.microsoft.com/office/drawing/2010/main"/>
            </a:ext>
          </a:extLst>
        </a:blip>
        <a:srcRect t="4086" b="22195"/>
        <a:stretch>
          <a:fillRect/>
        </a:stretch>
      </xdr:blipFill>
      <xdr:spPr bwMode="auto">
        <a:xfrm>
          <a:off x="1047750" y="101212650"/>
          <a:ext cx="1514475" cy="10535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329545</xdr:colOff>
      <xdr:row>102</xdr:row>
      <xdr:rowOff>38099</xdr:rowOff>
    </xdr:from>
    <xdr:to>
      <xdr:col>1</xdr:col>
      <xdr:colOff>1343025</xdr:colOff>
      <xdr:row>102</xdr:row>
      <xdr:rowOff>1194658</xdr:rowOff>
    </xdr:to>
    <xdr:pic>
      <xdr:nvPicPr>
        <xdr:cNvPr id="140" name="Picture 64" descr="Geismar DK3">
          <a:extLst>
            <a:ext uri="{FF2B5EF4-FFF2-40B4-BE49-F238E27FC236}">
              <a16:creationId xmlns:a16="http://schemas.microsoft.com/office/drawing/2014/main" id="{F1A8A7CA-E39A-4F42-BB8B-1A141829C6EB}"/>
            </a:ext>
          </a:extLst>
        </xdr:cNvPr>
        <xdr:cNvPicPr>
          <a:picLocks noChangeAspect="1" noChangeArrowheads="1"/>
        </xdr:cNvPicPr>
      </xdr:nvPicPr>
      <xdr:blipFill>
        <a:blip xmlns:r="http://schemas.openxmlformats.org/officeDocument/2006/relationships" r:embed="rId66" cstate="email">
          <a:extLst>
            <a:ext uri="{28A0092B-C50C-407E-A947-70E740481C1C}">
              <a14:useLocalDpi xmlns:a14="http://schemas.microsoft.com/office/drawing/2010/main"/>
            </a:ext>
          </a:extLst>
        </a:blip>
        <a:srcRect t="8081" b="10333"/>
        <a:stretch>
          <a:fillRect/>
        </a:stretch>
      </xdr:blipFill>
      <xdr:spPr bwMode="auto">
        <a:xfrm>
          <a:off x="1310620" y="102336599"/>
          <a:ext cx="1013480" cy="11565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276225</xdr:colOff>
      <xdr:row>103</xdr:row>
      <xdr:rowOff>28575</xdr:rowOff>
    </xdr:from>
    <xdr:to>
      <xdr:col>1</xdr:col>
      <xdr:colOff>1238251</xdr:colOff>
      <xdr:row>103</xdr:row>
      <xdr:rowOff>1128033</xdr:rowOff>
    </xdr:to>
    <xdr:pic>
      <xdr:nvPicPr>
        <xdr:cNvPr id="141" name="Picture 109" descr="Geismar DER674">
          <a:extLst>
            <a:ext uri="{FF2B5EF4-FFF2-40B4-BE49-F238E27FC236}">
              <a16:creationId xmlns:a16="http://schemas.microsoft.com/office/drawing/2014/main" id="{612CA4A8-386E-45FC-8B81-07DFB7FC2EDF}"/>
            </a:ext>
          </a:extLst>
        </xdr:cNvPr>
        <xdr:cNvPicPr>
          <a:picLocks noChangeAspect="1" noChangeArrowheads="1"/>
        </xdr:cNvPicPr>
      </xdr:nvPicPr>
      <xdr:blipFill>
        <a:blip xmlns:r="http://schemas.openxmlformats.org/officeDocument/2006/relationships" r:embed="rId67" cstate="email">
          <a:extLst>
            <a:ext uri="{28A0092B-C50C-407E-A947-70E740481C1C}">
              <a14:useLocalDpi xmlns:a14="http://schemas.microsoft.com/office/drawing/2010/main"/>
            </a:ext>
          </a:extLst>
        </a:blip>
        <a:srcRect/>
        <a:stretch>
          <a:fillRect/>
        </a:stretch>
      </xdr:blipFill>
      <xdr:spPr bwMode="auto">
        <a:xfrm>
          <a:off x="1257300" y="103527225"/>
          <a:ext cx="962026" cy="10994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104</xdr:row>
      <xdr:rowOff>19050</xdr:rowOff>
    </xdr:from>
    <xdr:to>
      <xdr:col>1</xdr:col>
      <xdr:colOff>1362075</xdr:colOff>
      <xdr:row>104</xdr:row>
      <xdr:rowOff>1183640</xdr:rowOff>
    </xdr:to>
    <xdr:pic>
      <xdr:nvPicPr>
        <xdr:cNvPr id="142" name="Picture 24" descr="Geismar PT8">
          <a:extLst>
            <a:ext uri="{FF2B5EF4-FFF2-40B4-BE49-F238E27FC236}">
              <a16:creationId xmlns:a16="http://schemas.microsoft.com/office/drawing/2014/main" id="{5D921F79-B042-48D7-821F-3447E3ABEED4}"/>
            </a:ext>
          </a:extLst>
        </xdr:cNvPr>
        <xdr:cNvPicPr>
          <a:picLocks noChangeAspect="1" noChangeArrowheads="1"/>
        </xdr:cNvPicPr>
      </xdr:nvPicPr>
      <xdr:blipFill>
        <a:blip xmlns:r="http://schemas.openxmlformats.org/officeDocument/2006/relationships" r:embed="rId68" cstate="email">
          <a:extLst>
            <a:ext uri="{28A0092B-C50C-407E-A947-70E740481C1C}">
              <a14:useLocalDpi xmlns:a14="http://schemas.microsoft.com/office/drawing/2010/main"/>
            </a:ext>
          </a:extLst>
        </a:blip>
        <a:srcRect/>
        <a:stretch>
          <a:fillRect/>
        </a:stretch>
      </xdr:blipFill>
      <xdr:spPr bwMode="auto">
        <a:xfrm>
          <a:off x="1095375" y="104717850"/>
          <a:ext cx="1247775" cy="11645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105</xdr:row>
      <xdr:rowOff>28575</xdr:rowOff>
    </xdr:from>
    <xdr:to>
      <xdr:col>1</xdr:col>
      <xdr:colOff>1333356</xdr:colOff>
      <xdr:row>105</xdr:row>
      <xdr:rowOff>1133337</xdr:rowOff>
    </xdr:to>
    <xdr:pic>
      <xdr:nvPicPr>
        <xdr:cNvPr id="147" name="Picture 146">
          <a:extLst>
            <a:ext uri="{FF2B5EF4-FFF2-40B4-BE49-F238E27FC236}">
              <a16:creationId xmlns:a16="http://schemas.microsoft.com/office/drawing/2014/main" id="{FEDE4460-60D3-426A-B8D0-A0B1EAF89F64}"/>
            </a:ext>
          </a:extLst>
        </xdr:cNvPr>
        <xdr:cNvPicPr>
          <a:picLocks noChangeAspect="1"/>
        </xdr:cNvPicPr>
      </xdr:nvPicPr>
      <xdr:blipFill>
        <a:blip xmlns:r="http://schemas.openxmlformats.org/officeDocument/2006/relationships" r:embed="rId69"/>
        <a:stretch>
          <a:fillRect/>
        </a:stretch>
      </xdr:blipFill>
      <xdr:spPr>
        <a:xfrm>
          <a:off x="1162050" y="105927525"/>
          <a:ext cx="1152381" cy="1104762"/>
        </a:xfrm>
        <a:prstGeom prst="rect">
          <a:avLst/>
        </a:prstGeom>
      </xdr:spPr>
    </xdr:pic>
    <xdr:clientData/>
  </xdr:twoCellAnchor>
  <xdr:twoCellAnchor>
    <xdr:from>
      <xdr:col>1</xdr:col>
      <xdr:colOff>47625</xdr:colOff>
      <xdr:row>106</xdr:row>
      <xdr:rowOff>47625</xdr:rowOff>
    </xdr:from>
    <xdr:to>
      <xdr:col>1</xdr:col>
      <xdr:colOff>1590482</xdr:colOff>
      <xdr:row>106</xdr:row>
      <xdr:rowOff>1142863</xdr:rowOff>
    </xdr:to>
    <xdr:pic>
      <xdr:nvPicPr>
        <xdr:cNvPr id="148" name="Picture 147">
          <a:extLst>
            <a:ext uri="{FF2B5EF4-FFF2-40B4-BE49-F238E27FC236}">
              <a16:creationId xmlns:a16="http://schemas.microsoft.com/office/drawing/2014/main" id="{F573C603-C39A-4270-A1DC-4E5E9560D655}"/>
            </a:ext>
          </a:extLst>
        </xdr:cNvPr>
        <xdr:cNvPicPr>
          <a:picLocks noChangeAspect="1"/>
        </xdr:cNvPicPr>
      </xdr:nvPicPr>
      <xdr:blipFill>
        <a:blip xmlns:r="http://schemas.openxmlformats.org/officeDocument/2006/relationships" r:embed="rId70"/>
        <a:stretch>
          <a:fillRect/>
        </a:stretch>
      </xdr:blipFill>
      <xdr:spPr>
        <a:xfrm>
          <a:off x="1028700" y="107146725"/>
          <a:ext cx="1542857" cy="1095238"/>
        </a:xfrm>
        <a:prstGeom prst="rect">
          <a:avLst/>
        </a:prstGeom>
      </xdr:spPr>
    </xdr:pic>
    <xdr:clientData/>
  </xdr:twoCellAnchor>
  <xdr:twoCellAnchor>
    <xdr:from>
      <xdr:col>1</xdr:col>
      <xdr:colOff>142874</xdr:colOff>
      <xdr:row>107</xdr:row>
      <xdr:rowOff>38099</xdr:rowOff>
    </xdr:from>
    <xdr:to>
      <xdr:col>1</xdr:col>
      <xdr:colOff>1447799</xdr:colOff>
      <xdr:row>107</xdr:row>
      <xdr:rowOff>1119960</xdr:rowOff>
    </xdr:to>
    <xdr:pic>
      <xdr:nvPicPr>
        <xdr:cNvPr id="149" name="Picture 148">
          <a:extLst>
            <a:ext uri="{FF2B5EF4-FFF2-40B4-BE49-F238E27FC236}">
              <a16:creationId xmlns:a16="http://schemas.microsoft.com/office/drawing/2014/main" id="{44A65CA8-C019-4734-B4CF-0AABD2A10F94}"/>
            </a:ext>
          </a:extLst>
        </xdr:cNvPr>
        <xdr:cNvPicPr>
          <a:picLocks noChangeAspect="1"/>
        </xdr:cNvPicPr>
      </xdr:nvPicPr>
      <xdr:blipFill>
        <a:blip xmlns:r="http://schemas.openxmlformats.org/officeDocument/2006/relationships" r:embed="rId71"/>
        <a:stretch>
          <a:fillRect/>
        </a:stretch>
      </xdr:blipFill>
      <xdr:spPr>
        <a:xfrm>
          <a:off x="1123949" y="108337349"/>
          <a:ext cx="1304925" cy="1081861"/>
        </a:xfrm>
        <a:prstGeom prst="rect">
          <a:avLst/>
        </a:prstGeom>
      </xdr:spPr>
    </xdr:pic>
    <xdr:clientData/>
  </xdr:twoCellAnchor>
  <xdr:twoCellAnchor>
    <xdr:from>
      <xdr:col>1</xdr:col>
      <xdr:colOff>85725</xdr:colOff>
      <xdr:row>108</xdr:row>
      <xdr:rowOff>38100</xdr:rowOff>
    </xdr:from>
    <xdr:to>
      <xdr:col>1</xdr:col>
      <xdr:colOff>1619058</xdr:colOff>
      <xdr:row>108</xdr:row>
      <xdr:rowOff>1123814</xdr:rowOff>
    </xdr:to>
    <xdr:pic>
      <xdr:nvPicPr>
        <xdr:cNvPr id="150" name="Picture 149">
          <a:extLst>
            <a:ext uri="{FF2B5EF4-FFF2-40B4-BE49-F238E27FC236}">
              <a16:creationId xmlns:a16="http://schemas.microsoft.com/office/drawing/2014/main" id="{377BB71F-F625-4DE1-9833-35FFE7E719AB}"/>
            </a:ext>
          </a:extLst>
        </xdr:cNvPr>
        <xdr:cNvPicPr>
          <a:picLocks noChangeAspect="1"/>
        </xdr:cNvPicPr>
      </xdr:nvPicPr>
      <xdr:blipFill>
        <a:blip xmlns:r="http://schemas.openxmlformats.org/officeDocument/2006/relationships" r:embed="rId72"/>
        <a:stretch>
          <a:fillRect/>
        </a:stretch>
      </xdr:blipFill>
      <xdr:spPr>
        <a:xfrm>
          <a:off x="1066800" y="109537500"/>
          <a:ext cx="1533333" cy="1085714"/>
        </a:xfrm>
        <a:prstGeom prst="rect">
          <a:avLst/>
        </a:prstGeom>
      </xdr:spPr>
    </xdr:pic>
    <xdr:clientData/>
  </xdr:twoCellAnchor>
  <xdr:twoCellAnchor>
    <xdr:from>
      <xdr:col>1</xdr:col>
      <xdr:colOff>19051</xdr:colOff>
      <xdr:row>109</xdr:row>
      <xdr:rowOff>76200</xdr:rowOff>
    </xdr:from>
    <xdr:to>
      <xdr:col>1</xdr:col>
      <xdr:colOff>1562101</xdr:colOff>
      <xdr:row>109</xdr:row>
      <xdr:rowOff>1121100</xdr:rowOff>
    </xdr:to>
    <xdr:pic>
      <xdr:nvPicPr>
        <xdr:cNvPr id="151" name="Picture 127" descr="Geismar AP11 AP21">
          <a:extLst>
            <a:ext uri="{FF2B5EF4-FFF2-40B4-BE49-F238E27FC236}">
              <a16:creationId xmlns:a16="http://schemas.microsoft.com/office/drawing/2014/main" id="{168DFEB5-BE66-45BB-B689-5A010537DAAA}"/>
            </a:ext>
          </a:extLst>
        </xdr:cNvPr>
        <xdr:cNvPicPr>
          <a:picLocks noChangeAspect="1" noChangeArrowheads="1"/>
        </xdr:cNvPicPr>
      </xdr:nvPicPr>
      <xdr:blipFill>
        <a:blip xmlns:r="http://schemas.openxmlformats.org/officeDocument/2006/relationships" r:embed="rId73" cstate="email">
          <a:extLst>
            <a:ext uri="{28A0092B-C50C-407E-A947-70E740481C1C}">
              <a14:useLocalDpi xmlns:a14="http://schemas.microsoft.com/office/drawing/2010/main"/>
            </a:ext>
          </a:extLst>
        </a:blip>
        <a:srcRect/>
        <a:stretch>
          <a:fillRect/>
        </a:stretch>
      </xdr:blipFill>
      <xdr:spPr bwMode="auto">
        <a:xfrm>
          <a:off x="1000126" y="110775750"/>
          <a:ext cx="1543050" cy="104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371474</xdr:colOff>
      <xdr:row>118</xdr:row>
      <xdr:rowOff>28576</xdr:rowOff>
    </xdr:from>
    <xdr:to>
      <xdr:col>1</xdr:col>
      <xdr:colOff>1190625</xdr:colOff>
      <xdr:row>118</xdr:row>
      <xdr:rowOff>1163686</xdr:rowOff>
    </xdr:to>
    <xdr:pic>
      <xdr:nvPicPr>
        <xdr:cNvPr id="160" name="Picture 45" descr="Geismar MS9">
          <a:extLst>
            <a:ext uri="{FF2B5EF4-FFF2-40B4-BE49-F238E27FC236}">
              <a16:creationId xmlns:a16="http://schemas.microsoft.com/office/drawing/2014/main" id="{9C2ACE84-849F-47F6-971D-613721474A47}"/>
            </a:ext>
          </a:extLst>
        </xdr:cNvPr>
        <xdr:cNvPicPr>
          <a:picLocks noChangeAspect="1" noChangeArrowheads="1"/>
        </xdr:cNvPicPr>
      </xdr:nvPicPr>
      <xdr:blipFill>
        <a:blip xmlns:r="http://schemas.openxmlformats.org/officeDocument/2006/relationships" r:embed="rId74" cstate="email">
          <a:extLst>
            <a:ext uri="{28A0092B-C50C-407E-A947-70E740481C1C}">
              <a14:useLocalDpi xmlns:a14="http://schemas.microsoft.com/office/drawing/2010/main"/>
            </a:ext>
          </a:extLst>
        </a:blip>
        <a:srcRect/>
        <a:stretch>
          <a:fillRect/>
        </a:stretch>
      </xdr:blipFill>
      <xdr:spPr bwMode="auto">
        <a:xfrm>
          <a:off x="1352549" y="120329326"/>
          <a:ext cx="819151" cy="11351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119</xdr:row>
      <xdr:rowOff>0</xdr:rowOff>
    </xdr:from>
    <xdr:to>
      <xdr:col>1</xdr:col>
      <xdr:colOff>952500</xdr:colOff>
      <xdr:row>119</xdr:row>
      <xdr:rowOff>0</xdr:rowOff>
    </xdr:to>
    <xdr:pic>
      <xdr:nvPicPr>
        <xdr:cNvPr id="161" name="Picture 48" descr="Geismar MLC">
          <a:extLst>
            <a:ext uri="{FF2B5EF4-FFF2-40B4-BE49-F238E27FC236}">
              <a16:creationId xmlns:a16="http://schemas.microsoft.com/office/drawing/2014/main" id="{1172D4A9-8F2F-4CDE-A9F9-D878B245352A}"/>
            </a:ext>
          </a:extLst>
        </xdr:cNvPr>
        <xdr:cNvPicPr>
          <a:picLocks noChangeAspect="1" noChangeArrowheads="1"/>
        </xdr:cNvPicPr>
      </xdr:nvPicPr>
      <xdr:blipFill>
        <a:blip xmlns:r="http://schemas.openxmlformats.org/officeDocument/2006/relationships" r:embed="rId75">
          <a:extLst>
            <a:ext uri="{28A0092B-C50C-407E-A947-70E740481C1C}">
              <a14:useLocalDpi xmlns:a14="http://schemas.microsoft.com/office/drawing/2010/main"/>
            </a:ext>
          </a:extLst>
        </a:blip>
        <a:srcRect/>
        <a:stretch>
          <a:fillRect/>
        </a:stretch>
      </xdr:blipFill>
      <xdr:spPr bwMode="auto">
        <a:xfrm>
          <a:off x="1200150" y="134264400"/>
          <a:ext cx="6667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119</xdr:row>
      <xdr:rowOff>28574</xdr:rowOff>
    </xdr:from>
    <xdr:to>
      <xdr:col>1</xdr:col>
      <xdr:colOff>1069550</xdr:colOff>
      <xdr:row>119</xdr:row>
      <xdr:rowOff>1152525</xdr:rowOff>
    </xdr:to>
    <xdr:pic>
      <xdr:nvPicPr>
        <xdr:cNvPr id="162" name="Picture 52" descr="Geismar MC3">
          <a:extLst>
            <a:ext uri="{FF2B5EF4-FFF2-40B4-BE49-F238E27FC236}">
              <a16:creationId xmlns:a16="http://schemas.microsoft.com/office/drawing/2014/main" id="{E17F57D9-CBEF-4366-8B3B-836F7F98F249}"/>
            </a:ext>
          </a:extLst>
        </xdr:cNvPr>
        <xdr:cNvPicPr>
          <a:picLocks noChangeAspect="1" noChangeArrowheads="1"/>
        </xdr:cNvPicPr>
      </xdr:nvPicPr>
      <xdr:blipFill>
        <a:blip xmlns:r="http://schemas.openxmlformats.org/officeDocument/2006/relationships" r:embed="rId76" cstate="email">
          <a:extLst>
            <a:ext uri="{28A0092B-C50C-407E-A947-70E740481C1C}">
              <a14:useLocalDpi xmlns:a14="http://schemas.microsoft.com/office/drawing/2010/main"/>
            </a:ext>
          </a:extLst>
        </a:blip>
        <a:srcRect/>
        <a:stretch>
          <a:fillRect/>
        </a:stretch>
      </xdr:blipFill>
      <xdr:spPr bwMode="auto">
        <a:xfrm>
          <a:off x="1285875" y="121529474"/>
          <a:ext cx="764750" cy="112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115</xdr:row>
      <xdr:rowOff>28574</xdr:rowOff>
    </xdr:from>
    <xdr:to>
      <xdr:col>1</xdr:col>
      <xdr:colOff>1152525</xdr:colOff>
      <xdr:row>115</xdr:row>
      <xdr:rowOff>1192355</xdr:rowOff>
    </xdr:to>
    <xdr:pic>
      <xdr:nvPicPr>
        <xdr:cNvPr id="163" name="Picture 92" descr="Geismar mp12">
          <a:extLst>
            <a:ext uri="{FF2B5EF4-FFF2-40B4-BE49-F238E27FC236}">
              <a16:creationId xmlns:a16="http://schemas.microsoft.com/office/drawing/2014/main" id="{80F0D32A-36DA-45BC-B126-4177CFABC019}"/>
            </a:ext>
          </a:extLst>
        </xdr:cNvPr>
        <xdr:cNvPicPr>
          <a:picLocks noChangeAspect="1" noChangeArrowheads="1"/>
        </xdr:cNvPicPr>
      </xdr:nvPicPr>
      <xdr:blipFill>
        <a:blip xmlns:r="http://schemas.openxmlformats.org/officeDocument/2006/relationships" r:embed="rId77" cstate="email">
          <a:extLst>
            <a:ext uri="{28A0092B-C50C-407E-A947-70E740481C1C}">
              <a14:useLocalDpi xmlns:a14="http://schemas.microsoft.com/office/drawing/2010/main"/>
            </a:ext>
          </a:extLst>
        </a:blip>
        <a:srcRect/>
        <a:stretch>
          <a:fillRect/>
        </a:stretch>
      </xdr:blipFill>
      <xdr:spPr bwMode="auto">
        <a:xfrm>
          <a:off x="1333500" y="116728874"/>
          <a:ext cx="800100" cy="11637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314324</xdr:colOff>
      <xdr:row>116</xdr:row>
      <xdr:rowOff>51545</xdr:rowOff>
    </xdr:from>
    <xdr:to>
      <xdr:col>1</xdr:col>
      <xdr:colOff>1104900</xdr:colOff>
      <xdr:row>116</xdr:row>
      <xdr:rowOff>1167652</xdr:rowOff>
    </xdr:to>
    <xdr:pic>
      <xdr:nvPicPr>
        <xdr:cNvPr id="164" name="Picture 93" descr="Geismar mp12">
          <a:extLst>
            <a:ext uri="{FF2B5EF4-FFF2-40B4-BE49-F238E27FC236}">
              <a16:creationId xmlns:a16="http://schemas.microsoft.com/office/drawing/2014/main" id="{46029EA8-D07D-4B43-9FD9-D81C63D7F2D1}"/>
            </a:ext>
          </a:extLst>
        </xdr:cNvPr>
        <xdr:cNvPicPr>
          <a:picLocks noChangeAspect="1" noChangeArrowheads="1"/>
        </xdr:cNvPicPr>
      </xdr:nvPicPr>
      <xdr:blipFill>
        <a:blip xmlns:r="http://schemas.openxmlformats.org/officeDocument/2006/relationships" r:embed="rId78" cstate="email">
          <a:extLst>
            <a:ext uri="{28A0092B-C50C-407E-A947-70E740481C1C}">
              <a14:useLocalDpi xmlns:a14="http://schemas.microsoft.com/office/drawing/2010/main"/>
            </a:ext>
          </a:extLst>
        </a:blip>
        <a:srcRect/>
        <a:stretch>
          <a:fillRect/>
        </a:stretch>
      </xdr:blipFill>
      <xdr:spPr bwMode="auto">
        <a:xfrm>
          <a:off x="1295399" y="117951995"/>
          <a:ext cx="790576" cy="11161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285750</xdr:colOff>
      <xdr:row>117</xdr:row>
      <xdr:rowOff>28574</xdr:rowOff>
    </xdr:from>
    <xdr:to>
      <xdr:col>1</xdr:col>
      <xdr:colOff>1266825</xdr:colOff>
      <xdr:row>117</xdr:row>
      <xdr:rowOff>1163311</xdr:rowOff>
    </xdr:to>
    <xdr:pic>
      <xdr:nvPicPr>
        <xdr:cNvPr id="165" name="Picture 112" descr="Geismar MP12E">
          <a:extLst>
            <a:ext uri="{FF2B5EF4-FFF2-40B4-BE49-F238E27FC236}">
              <a16:creationId xmlns:a16="http://schemas.microsoft.com/office/drawing/2014/main" id="{E7B34A63-0D38-4D5C-87FD-45384852CA65}"/>
            </a:ext>
          </a:extLst>
        </xdr:cNvPr>
        <xdr:cNvPicPr>
          <a:picLocks noChangeAspect="1" noChangeArrowheads="1"/>
        </xdr:cNvPicPr>
      </xdr:nvPicPr>
      <xdr:blipFill>
        <a:blip xmlns:r="http://schemas.openxmlformats.org/officeDocument/2006/relationships" r:embed="rId79" cstate="email">
          <a:extLst>
            <a:ext uri="{28A0092B-C50C-407E-A947-70E740481C1C}">
              <a14:useLocalDpi xmlns:a14="http://schemas.microsoft.com/office/drawing/2010/main"/>
            </a:ext>
          </a:extLst>
        </a:blip>
        <a:srcRect/>
        <a:stretch>
          <a:fillRect/>
        </a:stretch>
      </xdr:blipFill>
      <xdr:spPr bwMode="auto">
        <a:xfrm>
          <a:off x="1266825" y="119129174"/>
          <a:ext cx="981075" cy="113473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120</xdr:row>
      <xdr:rowOff>123825</xdr:rowOff>
    </xdr:from>
    <xdr:to>
      <xdr:col>1</xdr:col>
      <xdr:colOff>1047750</xdr:colOff>
      <xdr:row>120</xdr:row>
      <xdr:rowOff>1057275</xdr:rowOff>
    </xdr:to>
    <xdr:pic>
      <xdr:nvPicPr>
        <xdr:cNvPr id="166" name="Picture 65" descr="Geismar MP23">
          <a:extLst>
            <a:ext uri="{FF2B5EF4-FFF2-40B4-BE49-F238E27FC236}">
              <a16:creationId xmlns:a16="http://schemas.microsoft.com/office/drawing/2014/main" id="{51B688D3-ECE4-495D-9E23-84357264F5CF}"/>
            </a:ext>
          </a:extLst>
        </xdr:cNvPr>
        <xdr:cNvPicPr>
          <a:picLocks noChangeAspect="1" noChangeArrowheads="1"/>
        </xdr:cNvPicPr>
      </xdr:nvPicPr>
      <xdr:blipFill>
        <a:blip xmlns:r="http://schemas.openxmlformats.org/officeDocument/2006/relationships" r:embed="rId80" cstate="email">
          <a:extLst>
            <a:ext uri="{28A0092B-C50C-407E-A947-70E740481C1C}">
              <a14:useLocalDpi xmlns:a14="http://schemas.microsoft.com/office/drawing/2010/main"/>
            </a:ext>
          </a:extLst>
        </a:blip>
        <a:srcRect/>
        <a:stretch>
          <a:fillRect/>
        </a:stretch>
      </xdr:blipFill>
      <xdr:spPr bwMode="auto">
        <a:xfrm>
          <a:off x="1362075" y="122824875"/>
          <a:ext cx="666750"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121</xdr:row>
      <xdr:rowOff>123825</xdr:rowOff>
    </xdr:from>
    <xdr:to>
      <xdr:col>1</xdr:col>
      <xdr:colOff>1057275</xdr:colOff>
      <xdr:row>121</xdr:row>
      <xdr:rowOff>1066800</xdr:rowOff>
    </xdr:to>
    <xdr:pic>
      <xdr:nvPicPr>
        <xdr:cNvPr id="167" name="Picture 90" descr="Geismar MV3">
          <a:extLst>
            <a:ext uri="{FF2B5EF4-FFF2-40B4-BE49-F238E27FC236}">
              <a16:creationId xmlns:a16="http://schemas.microsoft.com/office/drawing/2014/main" id="{1DE16018-9313-48B6-B72D-97C19C034074}"/>
            </a:ext>
          </a:extLst>
        </xdr:cNvPr>
        <xdr:cNvPicPr>
          <a:picLocks noChangeAspect="1" noChangeArrowheads="1"/>
        </xdr:cNvPicPr>
      </xdr:nvPicPr>
      <xdr:blipFill>
        <a:blip xmlns:r="http://schemas.openxmlformats.org/officeDocument/2006/relationships" r:embed="rId81" cstate="email">
          <a:extLst>
            <a:ext uri="{28A0092B-C50C-407E-A947-70E740481C1C}">
              <a14:useLocalDpi xmlns:a14="http://schemas.microsoft.com/office/drawing/2010/main"/>
            </a:ext>
          </a:extLst>
        </a:blip>
        <a:srcRect/>
        <a:stretch>
          <a:fillRect/>
        </a:stretch>
      </xdr:blipFill>
      <xdr:spPr bwMode="auto">
        <a:xfrm>
          <a:off x="1343025" y="124025025"/>
          <a:ext cx="695325"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123</xdr:row>
      <xdr:rowOff>133350</xdr:rowOff>
    </xdr:from>
    <xdr:to>
      <xdr:col>1</xdr:col>
      <xdr:colOff>1000125</xdr:colOff>
      <xdr:row>123</xdr:row>
      <xdr:rowOff>1057275</xdr:rowOff>
    </xdr:to>
    <xdr:pic>
      <xdr:nvPicPr>
        <xdr:cNvPr id="168" name="Picture 107" descr="Geismar VPS">
          <a:extLst>
            <a:ext uri="{FF2B5EF4-FFF2-40B4-BE49-F238E27FC236}">
              <a16:creationId xmlns:a16="http://schemas.microsoft.com/office/drawing/2014/main" id="{A44479C8-0BC5-4E89-BFF0-B4D67305D080}"/>
            </a:ext>
          </a:extLst>
        </xdr:cNvPr>
        <xdr:cNvPicPr>
          <a:picLocks noChangeAspect="1" noChangeArrowheads="1"/>
        </xdr:cNvPicPr>
      </xdr:nvPicPr>
      <xdr:blipFill>
        <a:blip xmlns:r="http://schemas.openxmlformats.org/officeDocument/2006/relationships" r:embed="rId82" cstate="email">
          <a:extLst>
            <a:ext uri="{28A0092B-C50C-407E-A947-70E740481C1C}">
              <a14:useLocalDpi xmlns:a14="http://schemas.microsoft.com/office/drawing/2010/main"/>
            </a:ext>
          </a:extLst>
        </a:blip>
        <a:srcRect/>
        <a:stretch>
          <a:fillRect/>
        </a:stretch>
      </xdr:blipFill>
      <xdr:spPr bwMode="auto">
        <a:xfrm>
          <a:off x="1419225" y="125234700"/>
          <a:ext cx="5619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466725</xdr:colOff>
      <xdr:row>124</xdr:row>
      <xdr:rowOff>123825</xdr:rowOff>
    </xdr:from>
    <xdr:to>
      <xdr:col>1</xdr:col>
      <xdr:colOff>1019175</xdr:colOff>
      <xdr:row>124</xdr:row>
      <xdr:rowOff>1047750</xdr:rowOff>
    </xdr:to>
    <xdr:pic>
      <xdr:nvPicPr>
        <xdr:cNvPr id="169" name="Picture 108" descr="Geismar VBZ">
          <a:extLst>
            <a:ext uri="{FF2B5EF4-FFF2-40B4-BE49-F238E27FC236}">
              <a16:creationId xmlns:a16="http://schemas.microsoft.com/office/drawing/2014/main" id="{C666155C-B2A8-4C05-BFA3-FF1F07A50ABD}"/>
            </a:ext>
          </a:extLst>
        </xdr:cNvPr>
        <xdr:cNvPicPr>
          <a:picLocks noChangeAspect="1" noChangeArrowheads="1"/>
        </xdr:cNvPicPr>
      </xdr:nvPicPr>
      <xdr:blipFill>
        <a:blip xmlns:r="http://schemas.openxmlformats.org/officeDocument/2006/relationships" r:embed="rId83" cstate="email">
          <a:extLst>
            <a:ext uri="{28A0092B-C50C-407E-A947-70E740481C1C}">
              <a14:useLocalDpi xmlns:a14="http://schemas.microsoft.com/office/drawing/2010/main"/>
            </a:ext>
          </a:extLst>
        </a:blip>
        <a:srcRect/>
        <a:stretch>
          <a:fillRect/>
        </a:stretch>
      </xdr:blipFill>
      <xdr:spPr bwMode="auto">
        <a:xfrm>
          <a:off x="1447800" y="126425325"/>
          <a:ext cx="552450"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129</xdr:row>
      <xdr:rowOff>104775</xdr:rowOff>
    </xdr:from>
    <xdr:to>
      <xdr:col>1</xdr:col>
      <xdr:colOff>1495425</xdr:colOff>
      <xdr:row>129</xdr:row>
      <xdr:rowOff>1167179</xdr:rowOff>
    </xdr:to>
    <xdr:pic>
      <xdr:nvPicPr>
        <xdr:cNvPr id="200" name="Picture 3" descr="hilti te300avr">
          <a:extLst>
            <a:ext uri="{FF2B5EF4-FFF2-40B4-BE49-F238E27FC236}">
              <a16:creationId xmlns:a16="http://schemas.microsoft.com/office/drawing/2014/main" id="{55638FF7-3D44-4B27-B8C6-1CADED5C3B0A}"/>
            </a:ext>
          </a:extLst>
        </xdr:cNvPr>
        <xdr:cNvPicPr>
          <a:picLocks noChangeAspect="1" noChangeArrowheads="1"/>
        </xdr:cNvPicPr>
      </xdr:nvPicPr>
      <xdr:blipFill>
        <a:blip xmlns:r="http://schemas.openxmlformats.org/officeDocument/2006/relationships" r:embed="rId84" cstate="email">
          <a:extLst>
            <a:ext uri="{28A0092B-C50C-407E-A947-70E740481C1C}">
              <a14:useLocalDpi xmlns:a14="http://schemas.microsoft.com/office/drawing/2010/main"/>
            </a:ext>
          </a:extLst>
        </a:blip>
        <a:srcRect/>
        <a:stretch>
          <a:fillRect/>
        </a:stretch>
      </xdr:blipFill>
      <xdr:spPr bwMode="auto">
        <a:xfrm>
          <a:off x="1047750" y="130006725"/>
          <a:ext cx="1428750" cy="106240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145</xdr:row>
      <xdr:rowOff>85724</xdr:rowOff>
    </xdr:from>
    <xdr:to>
      <xdr:col>1</xdr:col>
      <xdr:colOff>1585231</xdr:colOff>
      <xdr:row>145</xdr:row>
      <xdr:rowOff>990599</xdr:rowOff>
    </xdr:to>
    <xdr:pic>
      <xdr:nvPicPr>
        <xdr:cNvPr id="201" name="Picture 5" descr="hilti te7a">
          <a:extLst>
            <a:ext uri="{FF2B5EF4-FFF2-40B4-BE49-F238E27FC236}">
              <a16:creationId xmlns:a16="http://schemas.microsoft.com/office/drawing/2014/main" id="{D244562D-DE22-4140-AE55-562C96A02C47}"/>
            </a:ext>
          </a:extLst>
        </xdr:cNvPr>
        <xdr:cNvPicPr preferRelativeResize="0">
          <a:picLocks noChangeAspect="1" noChangeArrowheads="1"/>
        </xdr:cNvPicPr>
      </xdr:nvPicPr>
      <xdr:blipFill>
        <a:blip xmlns:r="http://schemas.openxmlformats.org/officeDocument/2006/relationships" r:embed="rId85">
          <a:extLst>
            <a:ext uri="{28A0092B-C50C-407E-A947-70E740481C1C}">
              <a14:useLocalDpi xmlns:a14="http://schemas.microsoft.com/office/drawing/2010/main"/>
            </a:ext>
          </a:extLst>
        </a:blip>
        <a:srcRect/>
        <a:stretch>
          <a:fillRect/>
        </a:stretch>
      </xdr:blipFill>
      <xdr:spPr bwMode="auto">
        <a:xfrm>
          <a:off x="1066799" y="146789774"/>
          <a:ext cx="1499507"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132</xdr:row>
      <xdr:rowOff>161925</xdr:rowOff>
    </xdr:from>
    <xdr:to>
      <xdr:col>1</xdr:col>
      <xdr:colOff>1552575</xdr:colOff>
      <xdr:row>132</xdr:row>
      <xdr:rowOff>1114091</xdr:rowOff>
    </xdr:to>
    <xdr:pic>
      <xdr:nvPicPr>
        <xdr:cNvPr id="202" name="Picture 6" descr="hilti wsr36a">
          <a:extLst>
            <a:ext uri="{FF2B5EF4-FFF2-40B4-BE49-F238E27FC236}">
              <a16:creationId xmlns:a16="http://schemas.microsoft.com/office/drawing/2014/main" id="{BEEB4625-919A-4FAE-A85D-BBC0D7C43B2B}"/>
            </a:ext>
          </a:extLst>
        </xdr:cNvPr>
        <xdr:cNvPicPr>
          <a:picLocks noChangeAspect="1" noChangeArrowheads="1"/>
        </xdr:cNvPicPr>
      </xdr:nvPicPr>
      <xdr:blipFill>
        <a:blip xmlns:r="http://schemas.openxmlformats.org/officeDocument/2006/relationships" r:embed="rId86" cstate="email">
          <a:extLst>
            <a:ext uri="{28A0092B-C50C-407E-A947-70E740481C1C}">
              <a14:useLocalDpi xmlns:a14="http://schemas.microsoft.com/office/drawing/2010/main"/>
            </a:ext>
          </a:extLst>
        </a:blip>
        <a:srcRect/>
        <a:stretch>
          <a:fillRect/>
        </a:stretch>
      </xdr:blipFill>
      <xdr:spPr bwMode="auto">
        <a:xfrm>
          <a:off x="1066800" y="133664325"/>
          <a:ext cx="1466850" cy="9521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148</xdr:row>
      <xdr:rowOff>47625</xdr:rowOff>
    </xdr:from>
    <xdr:to>
      <xdr:col>1</xdr:col>
      <xdr:colOff>1381125</xdr:colOff>
      <xdr:row>148</xdr:row>
      <xdr:rowOff>1137285</xdr:rowOff>
    </xdr:to>
    <xdr:pic>
      <xdr:nvPicPr>
        <xdr:cNvPr id="203" name="Picture 8" descr="hilti te30a36">
          <a:extLst>
            <a:ext uri="{FF2B5EF4-FFF2-40B4-BE49-F238E27FC236}">
              <a16:creationId xmlns:a16="http://schemas.microsoft.com/office/drawing/2014/main" id="{2B3FD7DE-EE0F-45E9-B156-853A1CB29781}"/>
            </a:ext>
          </a:extLst>
        </xdr:cNvPr>
        <xdr:cNvPicPr>
          <a:picLocks noChangeAspect="1" noChangeArrowheads="1"/>
        </xdr:cNvPicPr>
      </xdr:nvPicPr>
      <xdr:blipFill>
        <a:blip xmlns:r="http://schemas.openxmlformats.org/officeDocument/2006/relationships" r:embed="rId87" cstate="email">
          <a:extLst>
            <a:ext uri="{28A0092B-C50C-407E-A947-70E740481C1C}">
              <a14:useLocalDpi xmlns:a14="http://schemas.microsoft.com/office/drawing/2010/main"/>
            </a:ext>
          </a:extLst>
        </a:blip>
        <a:srcRect/>
        <a:stretch>
          <a:fillRect/>
        </a:stretch>
      </xdr:blipFill>
      <xdr:spPr bwMode="auto">
        <a:xfrm>
          <a:off x="1104900" y="150352125"/>
          <a:ext cx="1257300" cy="108966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142874</xdr:colOff>
      <xdr:row>152</xdr:row>
      <xdr:rowOff>28574</xdr:rowOff>
    </xdr:from>
    <xdr:to>
      <xdr:col>1</xdr:col>
      <xdr:colOff>1238249</xdr:colOff>
      <xdr:row>152</xdr:row>
      <xdr:rowOff>1123949</xdr:rowOff>
    </xdr:to>
    <xdr:pic>
      <xdr:nvPicPr>
        <xdr:cNvPr id="204" name="Picture 10" descr="hilti te30avr">
          <a:extLst>
            <a:ext uri="{FF2B5EF4-FFF2-40B4-BE49-F238E27FC236}">
              <a16:creationId xmlns:a16="http://schemas.microsoft.com/office/drawing/2014/main" id="{F77981F8-E0F8-41D7-9821-628B0CC55C3A}"/>
            </a:ext>
          </a:extLst>
        </xdr:cNvPr>
        <xdr:cNvPicPr>
          <a:picLocks noChangeAspect="1" noChangeArrowheads="1"/>
        </xdr:cNvPicPr>
      </xdr:nvPicPr>
      <xdr:blipFill>
        <a:blip xmlns:r="http://schemas.openxmlformats.org/officeDocument/2006/relationships" r:embed="rId88" cstate="email">
          <a:extLst>
            <a:ext uri="{28A0092B-C50C-407E-A947-70E740481C1C}">
              <a14:useLocalDpi xmlns:a14="http://schemas.microsoft.com/office/drawing/2010/main"/>
            </a:ext>
          </a:extLst>
        </a:blip>
        <a:srcRect/>
        <a:stretch>
          <a:fillRect/>
        </a:stretch>
      </xdr:blipFill>
      <xdr:spPr bwMode="auto">
        <a:xfrm>
          <a:off x="1123949" y="152733374"/>
          <a:ext cx="1095375"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153</xdr:row>
      <xdr:rowOff>57150</xdr:rowOff>
    </xdr:from>
    <xdr:to>
      <xdr:col>1</xdr:col>
      <xdr:colOff>1400175</xdr:colOff>
      <xdr:row>153</xdr:row>
      <xdr:rowOff>1144748</xdr:rowOff>
    </xdr:to>
    <xdr:pic>
      <xdr:nvPicPr>
        <xdr:cNvPr id="205" name="Picture 11" descr="hilti te40avr">
          <a:extLst>
            <a:ext uri="{FF2B5EF4-FFF2-40B4-BE49-F238E27FC236}">
              <a16:creationId xmlns:a16="http://schemas.microsoft.com/office/drawing/2014/main" id="{E991612C-6F8D-442C-AC1B-D94A7FD5229E}"/>
            </a:ext>
          </a:extLst>
        </xdr:cNvPr>
        <xdr:cNvPicPr preferRelativeResize="0">
          <a:picLocks noChangeAspect="1" noChangeArrowheads="1"/>
        </xdr:cNvPicPr>
      </xdr:nvPicPr>
      <xdr:blipFill>
        <a:blip xmlns:r="http://schemas.openxmlformats.org/officeDocument/2006/relationships" r:embed="rId89" cstate="email">
          <a:extLst>
            <a:ext uri="{28A0092B-C50C-407E-A947-70E740481C1C}">
              <a14:useLocalDpi xmlns:a14="http://schemas.microsoft.com/office/drawing/2010/main"/>
            </a:ext>
          </a:extLst>
        </a:blip>
        <a:srcRect/>
        <a:stretch>
          <a:fillRect/>
        </a:stretch>
      </xdr:blipFill>
      <xdr:spPr bwMode="auto">
        <a:xfrm>
          <a:off x="1171575" y="153962100"/>
          <a:ext cx="1209675" cy="108759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147</xdr:row>
      <xdr:rowOff>142875</xdr:rowOff>
    </xdr:from>
    <xdr:to>
      <xdr:col>1</xdr:col>
      <xdr:colOff>1530768</xdr:colOff>
      <xdr:row>147</xdr:row>
      <xdr:rowOff>1076325</xdr:rowOff>
    </xdr:to>
    <xdr:pic>
      <xdr:nvPicPr>
        <xdr:cNvPr id="206" name="Picture 31" descr="Hilti TE16">
          <a:extLst>
            <a:ext uri="{FF2B5EF4-FFF2-40B4-BE49-F238E27FC236}">
              <a16:creationId xmlns:a16="http://schemas.microsoft.com/office/drawing/2014/main" id="{0BB18CDD-4235-4B2B-B9F8-18DCEA281640}"/>
            </a:ext>
          </a:extLst>
        </xdr:cNvPr>
        <xdr:cNvPicPr>
          <a:picLocks noChangeAspect="1" noChangeArrowheads="1"/>
        </xdr:cNvPicPr>
      </xdr:nvPicPr>
      <xdr:blipFill>
        <a:blip xmlns:r="http://schemas.openxmlformats.org/officeDocument/2006/relationships" r:embed="rId90" cstate="email">
          <a:extLst>
            <a:ext uri="{28A0092B-C50C-407E-A947-70E740481C1C}">
              <a14:useLocalDpi xmlns:a14="http://schemas.microsoft.com/office/drawing/2010/main"/>
            </a:ext>
          </a:extLst>
        </a:blip>
        <a:srcRect/>
        <a:stretch>
          <a:fillRect/>
        </a:stretch>
      </xdr:blipFill>
      <xdr:spPr bwMode="auto">
        <a:xfrm>
          <a:off x="1123950" y="149247225"/>
          <a:ext cx="1387893"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132</xdr:row>
      <xdr:rowOff>0</xdr:rowOff>
    </xdr:from>
    <xdr:to>
      <xdr:col>1</xdr:col>
      <xdr:colOff>1171575</xdr:colOff>
      <xdr:row>132</xdr:row>
      <xdr:rowOff>0</xdr:rowOff>
    </xdr:to>
    <xdr:pic>
      <xdr:nvPicPr>
        <xdr:cNvPr id="207" name="Picture 32" descr="Hilti TE706AVR">
          <a:extLst>
            <a:ext uri="{FF2B5EF4-FFF2-40B4-BE49-F238E27FC236}">
              <a16:creationId xmlns:a16="http://schemas.microsoft.com/office/drawing/2014/main" id="{89A1BACE-4C74-4217-B99D-A2170B2CB749}"/>
            </a:ext>
          </a:extLst>
        </xdr:cNvPr>
        <xdr:cNvPicPr>
          <a:picLocks noChangeAspect="1" noChangeArrowheads="1"/>
        </xdr:cNvPicPr>
      </xdr:nvPicPr>
      <xdr:blipFill>
        <a:blip xmlns:r="http://schemas.openxmlformats.org/officeDocument/2006/relationships" r:embed="rId91">
          <a:extLst>
            <a:ext uri="{28A0092B-C50C-407E-A947-70E740481C1C}">
              <a14:useLocalDpi xmlns:a14="http://schemas.microsoft.com/office/drawing/2010/main"/>
            </a:ext>
          </a:extLst>
        </a:blip>
        <a:srcRect/>
        <a:stretch>
          <a:fillRect/>
        </a:stretch>
      </xdr:blipFill>
      <xdr:spPr bwMode="auto">
        <a:xfrm>
          <a:off x="990600" y="145923000"/>
          <a:ext cx="10953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136</xdr:row>
      <xdr:rowOff>66674</xdr:rowOff>
    </xdr:from>
    <xdr:to>
      <xdr:col>1</xdr:col>
      <xdr:colOff>1381125</xdr:colOff>
      <xdr:row>136</xdr:row>
      <xdr:rowOff>1130753</xdr:rowOff>
    </xdr:to>
    <xdr:pic>
      <xdr:nvPicPr>
        <xdr:cNvPr id="208" name="Picture 44" descr="Hilti TE104">
          <a:extLst>
            <a:ext uri="{FF2B5EF4-FFF2-40B4-BE49-F238E27FC236}">
              <a16:creationId xmlns:a16="http://schemas.microsoft.com/office/drawing/2014/main" id="{B64C068C-D248-49A0-9090-77FDCFD6B097}"/>
            </a:ext>
          </a:extLst>
        </xdr:cNvPr>
        <xdr:cNvPicPr>
          <a:picLocks noChangeAspect="1" noChangeArrowheads="1"/>
        </xdr:cNvPicPr>
      </xdr:nvPicPr>
      <xdr:blipFill>
        <a:blip xmlns:r="http://schemas.openxmlformats.org/officeDocument/2006/relationships" r:embed="rId92" cstate="email">
          <a:extLst>
            <a:ext uri="{28A0092B-C50C-407E-A947-70E740481C1C}">
              <a14:useLocalDpi xmlns:a14="http://schemas.microsoft.com/office/drawing/2010/main"/>
            </a:ext>
          </a:extLst>
        </a:blip>
        <a:srcRect/>
        <a:stretch>
          <a:fillRect/>
        </a:stretch>
      </xdr:blipFill>
      <xdr:spPr bwMode="auto">
        <a:xfrm>
          <a:off x="1066800" y="135969374"/>
          <a:ext cx="1295400" cy="10640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xdr:colOff>
      <xdr:row>144</xdr:row>
      <xdr:rowOff>95250</xdr:rowOff>
    </xdr:from>
    <xdr:to>
      <xdr:col>1</xdr:col>
      <xdr:colOff>1506360</xdr:colOff>
      <xdr:row>144</xdr:row>
      <xdr:rowOff>1066800</xdr:rowOff>
    </xdr:to>
    <xdr:pic>
      <xdr:nvPicPr>
        <xdr:cNvPr id="209" name="Picture 113" descr="Hilti TE 6-A36-AVR">
          <a:extLst>
            <a:ext uri="{FF2B5EF4-FFF2-40B4-BE49-F238E27FC236}">
              <a16:creationId xmlns:a16="http://schemas.microsoft.com/office/drawing/2014/main" id="{3C1B0439-F746-449C-8796-D4D7C6651D2C}"/>
            </a:ext>
          </a:extLst>
        </xdr:cNvPr>
        <xdr:cNvPicPr preferRelativeResize="0">
          <a:picLocks noChangeAspect="1" noChangeArrowheads="1"/>
        </xdr:cNvPicPr>
      </xdr:nvPicPr>
      <xdr:blipFill>
        <a:blip xmlns:r="http://schemas.openxmlformats.org/officeDocument/2006/relationships" r:embed="rId93" cstate="email">
          <a:extLst>
            <a:ext uri="{28A0092B-C50C-407E-A947-70E740481C1C}">
              <a14:useLocalDpi xmlns:a14="http://schemas.microsoft.com/office/drawing/2010/main"/>
            </a:ext>
          </a:extLst>
        </a:blip>
        <a:srcRect/>
        <a:stretch>
          <a:fillRect/>
        </a:stretch>
      </xdr:blipFill>
      <xdr:spPr bwMode="auto">
        <a:xfrm>
          <a:off x="1000124" y="145599150"/>
          <a:ext cx="1487311" cy="971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138</xdr:row>
      <xdr:rowOff>95250</xdr:rowOff>
    </xdr:from>
    <xdr:to>
      <xdr:col>1</xdr:col>
      <xdr:colOff>1580642</xdr:colOff>
      <xdr:row>138</xdr:row>
      <xdr:rowOff>1057275</xdr:rowOff>
    </xdr:to>
    <xdr:pic>
      <xdr:nvPicPr>
        <xdr:cNvPr id="210" name="Picture 114" descr="Hilti TE300 Needle Gun">
          <a:extLst>
            <a:ext uri="{FF2B5EF4-FFF2-40B4-BE49-F238E27FC236}">
              <a16:creationId xmlns:a16="http://schemas.microsoft.com/office/drawing/2014/main" id="{00C034DC-9A75-4A2B-908E-3B8B5A74EC88}"/>
            </a:ext>
          </a:extLst>
        </xdr:cNvPr>
        <xdr:cNvPicPr>
          <a:picLocks noChangeAspect="1" noChangeArrowheads="1"/>
        </xdr:cNvPicPr>
      </xdr:nvPicPr>
      <xdr:blipFill>
        <a:blip xmlns:r="http://schemas.openxmlformats.org/officeDocument/2006/relationships" r:embed="rId94" cstate="email">
          <a:extLst>
            <a:ext uri="{28A0092B-C50C-407E-A947-70E740481C1C}">
              <a14:useLocalDpi xmlns:a14="http://schemas.microsoft.com/office/drawing/2010/main"/>
            </a:ext>
          </a:extLst>
        </a:blip>
        <a:srcRect/>
        <a:stretch>
          <a:fillRect/>
        </a:stretch>
      </xdr:blipFill>
      <xdr:spPr bwMode="auto">
        <a:xfrm>
          <a:off x="1009650" y="138398250"/>
          <a:ext cx="1552067" cy="962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137</xdr:row>
      <xdr:rowOff>28574</xdr:rowOff>
    </xdr:from>
    <xdr:to>
      <xdr:col>1</xdr:col>
      <xdr:colOff>1400174</xdr:colOff>
      <xdr:row>137</xdr:row>
      <xdr:rowOff>1135981</xdr:rowOff>
    </xdr:to>
    <xdr:pic>
      <xdr:nvPicPr>
        <xdr:cNvPr id="211" name="Picture 116" descr="Hilti TE106">
          <a:extLst>
            <a:ext uri="{FF2B5EF4-FFF2-40B4-BE49-F238E27FC236}">
              <a16:creationId xmlns:a16="http://schemas.microsoft.com/office/drawing/2014/main" id="{8EB02927-9C07-4567-9D45-CFB2905747A6}"/>
            </a:ext>
          </a:extLst>
        </xdr:cNvPr>
        <xdr:cNvPicPr>
          <a:picLocks noChangeAspect="1" noChangeArrowheads="1"/>
        </xdr:cNvPicPr>
      </xdr:nvPicPr>
      <xdr:blipFill>
        <a:blip xmlns:r="http://schemas.openxmlformats.org/officeDocument/2006/relationships" r:embed="rId95" cstate="email">
          <a:extLst>
            <a:ext uri="{28A0092B-C50C-407E-A947-70E740481C1C}">
              <a14:useLocalDpi xmlns:a14="http://schemas.microsoft.com/office/drawing/2010/main"/>
            </a:ext>
          </a:extLst>
        </a:blip>
        <a:srcRect/>
        <a:stretch>
          <a:fillRect/>
        </a:stretch>
      </xdr:blipFill>
      <xdr:spPr bwMode="auto">
        <a:xfrm>
          <a:off x="1038224" y="137131424"/>
          <a:ext cx="1343025" cy="110740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140</xdr:row>
      <xdr:rowOff>47625</xdr:rowOff>
    </xdr:from>
    <xdr:to>
      <xdr:col>1</xdr:col>
      <xdr:colOff>1406060</xdr:colOff>
      <xdr:row>140</xdr:row>
      <xdr:rowOff>1085850</xdr:rowOff>
    </xdr:to>
    <xdr:pic>
      <xdr:nvPicPr>
        <xdr:cNvPr id="212" name="Picture 1">
          <a:extLst>
            <a:ext uri="{FF2B5EF4-FFF2-40B4-BE49-F238E27FC236}">
              <a16:creationId xmlns:a16="http://schemas.microsoft.com/office/drawing/2014/main" id="{0709ADAF-70A2-4D2C-A783-D6CE18B12911}"/>
            </a:ext>
          </a:extLst>
        </xdr:cNvPr>
        <xdr:cNvPicPr>
          <a:picLocks noChangeAspect="1"/>
        </xdr:cNvPicPr>
      </xdr:nvPicPr>
      <xdr:blipFill>
        <a:blip xmlns:r="http://schemas.openxmlformats.org/officeDocument/2006/relationships" r:embed="rId96" cstate="email">
          <a:extLst>
            <a:ext uri="{28A0092B-C50C-407E-A947-70E740481C1C}">
              <a14:useLocalDpi xmlns:a14="http://schemas.microsoft.com/office/drawing/2010/main"/>
            </a:ext>
          </a:extLst>
        </a:blip>
        <a:srcRect/>
        <a:stretch>
          <a:fillRect/>
        </a:stretch>
      </xdr:blipFill>
      <xdr:spPr bwMode="auto">
        <a:xfrm>
          <a:off x="1057274" y="140750925"/>
          <a:ext cx="1329861" cy="10382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66674</xdr:colOff>
      <xdr:row>154</xdr:row>
      <xdr:rowOff>57150</xdr:rowOff>
    </xdr:from>
    <xdr:to>
      <xdr:col>1</xdr:col>
      <xdr:colOff>1352549</xdr:colOff>
      <xdr:row>154</xdr:row>
      <xdr:rowOff>1101923</xdr:rowOff>
    </xdr:to>
    <xdr:pic>
      <xdr:nvPicPr>
        <xdr:cNvPr id="213" name="Picture 1">
          <a:extLst>
            <a:ext uri="{FF2B5EF4-FFF2-40B4-BE49-F238E27FC236}">
              <a16:creationId xmlns:a16="http://schemas.microsoft.com/office/drawing/2014/main" id="{D8899CD6-0783-4AB0-82C3-85E45E9DED63}"/>
            </a:ext>
          </a:extLst>
        </xdr:cNvPr>
        <xdr:cNvPicPr>
          <a:picLocks noChangeAspect="1"/>
        </xdr:cNvPicPr>
      </xdr:nvPicPr>
      <xdr:blipFill>
        <a:blip xmlns:r="http://schemas.openxmlformats.org/officeDocument/2006/relationships" r:embed="rId97" cstate="email">
          <a:extLst>
            <a:ext uri="{28A0092B-C50C-407E-A947-70E740481C1C}">
              <a14:useLocalDpi xmlns:a14="http://schemas.microsoft.com/office/drawing/2010/main"/>
            </a:ext>
          </a:extLst>
        </a:blip>
        <a:srcRect/>
        <a:stretch>
          <a:fillRect/>
        </a:stretch>
      </xdr:blipFill>
      <xdr:spPr bwMode="auto">
        <a:xfrm>
          <a:off x="1047749" y="155162250"/>
          <a:ext cx="1285875" cy="1044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128</xdr:row>
      <xdr:rowOff>123825</xdr:rowOff>
    </xdr:from>
    <xdr:to>
      <xdr:col>1</xdr:col>
      <xdr:colOff>1504950</xdr:colOff>
      <xdr:row>128</xdr:row>
      <xdr:rowOff>1076960</xdr:rowOff>
    </xdr:to>
    <xdr:pic>
      <xdr:nvPicPr>
        <xdr:cNvPr id="214" name="Picture 9" descr="hilti te1000avr">
          <a:extLst>
            <a:ext uri="{FF2B5EF4-FFF2-40B4-BE49-F238E27FC236}">
              <a16:creationId xmlns:a16="http://schemas.microsoft.com/office/drawing/2014/main" id="{E79520D9-B8D5-4B80-AEA9-14185D8B01F6}"/>
            </a:ext>
          </a:extLst>
        </xdr:cNvPr>
        <xdr:cNvPicPr>
          <a:picLocks noChangeAspect="1" noChangeArrowheads="1"/>
        </xdr:cNvPicPr>
      </xdr:nvPicPr>
      <xdr:blipFill>
        <a:blip xmlns:r="http://schemas.openxmlformats.org/officeDocument/2006/relationships" r:embed="rId98" cstate="email">
          <a:extLst>
            <a:ext uri="{28A0092B-C50C-407E-A947-70E740481C1C}">
              <a14:useLocalDpi xmlns:a14="http://schemas.microsoft.com/office/drawing/2010/main"/>
            </a:ext>
          </a:extLst>
        </a:blip>
        <a:srcRect/>
        <a:stretch>
          <a:fillRect/>
        </a:stretch>
      </xdr:blipFill>
      <xdr:spPr bwMode="auto">
        <a:xfrm>
          <a:off x="1038225" y="128825625"/>
          <a:ext cx="1447800" cy="9531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127</xdr:row>
      <xdr:rowOff>123825</xdr:rowOff>
    </xdr:from>
    <xdr:to>
      <xdr:col>1</xdr:col>
      <xdr:colOff>1475048</xdr:colOff>
      <xdr:row>127</xdr:row>
      <xdr:rowOff>1057275</xdr:rowOff>
    </xdr:to>
    <xdr:pic>
      <xdr:nvPicPr>
        <xdr:cNvPr id="215" name="Picture 9" descr="hilti te1000avr">
          <a:extLst>
            <a:ext uri="{FF2B5EF4-FFF2-40B4-BE49-F238E27FC236}">
              <a16:creationId xmlns:a16="http://schemas.microsoft.com/office/drawing/2014/main" id="{51C8C9C8-7A17-45CA-AF7F-D3C903CDCCC9}"/>
            </a:ext>
          </a:extLst>
        </xdr:cNvPr>
        <xdr:cNvPicPr>
          <a:picLocks noChangeAspect="1" noChangeArrowheads="1"/>
        </xdr:cNvPicPr>
      </xdr:nvPicPr>
      <xdr:blipFill>
        <a:blip xmlns:r="http://schemas.openxmlformats.org/officeDocument/2006/relationships" r:embed="rId99" cstate="email">
          <a:extLst>
            <a:ext uri="{28A0092B-C50C-407E-A947-70E740481C1C}">
              <a14:useLocalDpi xmlns:a14="http://schemas.microsoft.com/office/drawing/2010/main"/>
            </a:ext>
          </a:extLst>
        </a:blip>
        <a:srcRect/>
        <a:stretch>
          <a:fillRect/>
        </a:stretch>
      </xdr:blipFill>
      <xdr:spPr bwMode="auto">
        <a:xfrm>
          <a:off x="1038224" y="127625475"/>
          <a:ext cx="1417899"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130</xdr:row>
      <xdr:rowOff>57150</xdr:rowOff>
    </xdr:from>
    <xdr:to>
      <xdr:col>1</xdr:col>
      <xdr:colOff>1171575</xdr:colOff>
      <xdr:row>130</xdr:row>
      <xdr:rowOff>990600</xdr:rowOff>
    </xdr:to>
    <xdr:pic>
      <xdr:nvPicPr>
        <xdr:cNvPr id="216" name="Picture 32" descr="Hilti TE706AVR">
          <a:extLst>
            <a:ext uri="{FF2B5EF4-FFF2-40B4-BE49-F238E27FC236}">
              <a16:creationId xmlns:a16="http://schemas.microsoft.com/office/drawing/2014/main" id="{A235744B-54E7-4DAF-B950-B81F8D81DBA9}"/>
            </a:ext>
          </a:extLst>
        </xdr:cNvPr>
        <xdr:cNvPicPr>
          <a:picLocks noChangeAspect="1" noChangeArrowheads="1"/>
        </xdr:cNvPicPr>
      </xdr:nvPicPr>
      <xdr:blipFill>
        <a:blip xmlns:r="http://schemas.openxmlformats.org/officeDocument/2006/relationships" r:embed="rId100" cstate="email">
          <a:extLst>
            <a:ext uri="{28A0092B-C50C-407E-A947-70E740481C1C}">
              <a14:useLocalDpi xmlns:a14="http://schemas.microsoft.com/office/drawing/2010/main"/>
            </a:ext>
          </a:extLst>
        </a:blip>
        <a:srcRect/>
        <a:stretch>
          <a:fillRect/>
        </a:stretch>
      </xdr:blipFill>
      <xdr:spPr bwMode="auto">
        <a:xfrm>
          <a:off x="990600" y="144037050"/>
          <a:ext cx="1095375" cy="9144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131</xdr:row>
      <xdr:rowOff>38099</xdr:rowOff>
    </xdr:from>
    <xdr:to>
      <xdr:col>1</xdr:col>
      <xdr:colOff>1457325</xdr:colOff>
      <xdr:row>131</xdr:row>
      <xdr:rowOff>1142364</xdr:rowOff>
    </xdr:to>
    <xdr:pic>
      <xdr:nvPicPr>
        <xdr:cNvPr id="217" name="Picture 33" descr="Hilti TE905AVR">
          <a:extLst>
            <a:ext uri="{FF2B5EF4-FFF2-40B4-BE49-F238E27FC236}">
              <a16:creationId xmlns:a16="http://schemas.microsoft.com/office/drawing/2014/main" id="{9E8991A0-8766-4D9C-8EDD-772CB094A177}"/>
            </a:ext>
          </a:extLst>
        </xdr:cNvPr>
        <xdr:cNvPicPr>
          <a:picLocks noChangeAspect="1" noChangeArrowheads="1"/>
        </xdr:cNvPicPr>
      </xdr:nvPicPr>
      <xdr:blipFill>
        <a:blip xmlns:r="http://schemas.openxmlformats.org/officeDocument/2006/relationships" r:embed="rId101" cstate="email">
          <a:extLst>
            <a:ext uri="{28A0092B-C50C-407E-A947-70E740481C1C}">
              <a14:useLocalDpi xmlns:a14="http://schemas.microsoft.com/office/drawing/2010/main"/>
            </a:ext>
          </a:extLst>
        </a:blip>
        <a:srcRect/>
        <a:stretch>
          <a:fillRect/>
        </a:stretch>
      </xdr:blipFill>
      <xdr:spPr bwMode="auto">
        <a:xfrm>
          <a:off x="1028700" y="132340349"/>
          <a:ext cx="1409700" cy="1104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134</xdr:row>
      <xdr:rowOff>104775</xdr:rowOff>
    </xdr:from>
    <xdr:to>
      <xdr:col>1</xdr:col>
      <xdr:colOff>1419225</xdr:colOff>
      <xdr:row>134</xdr:row>
      <xdr:rowOff>1090893</xdr:rowOff>
    </xdr:to>
    <xdr:pic>
      <xdr:nvPicPr>
        <xdr:cNvPr id="219" name="Picture 212" descr="https://www.hilti.co.uk/medias/sys_master/images/h18/9206833610782/SCM%2022-A_prim_L049209_APC_f800.jpg">
          <a:extLst>
            <a:ext uri="{FF2B5EF4-FFF2-40B4-BE49-F238E27FC236}">
              <a16:creationId xmlns:a16="http://schemas.microsoft.com/office/drawing/2014/main" id="{97D3F4A5-5A77-4DBC-A5C7-6ADC5773A680}"/>
            </a:ext>
          </a:extLst>
        </xdr:cNvPr>
        <xdr:cNvPicPr preferRelativeResize="0">
          <a:picLocks noChangeAspect="1" noChangeArrowheads="1"/>
        </xdr:cNvPicPr>
      </xdr:nvPicPr>
      <xdr:blipFill>
        <a:blip xmlns:r="http://schemas.openxmlformats.org/officeDocument/2006/relationships" r:embed="rId102" cstate="email">
          <a:extLst>
            <a:ext uri="{28A0092B-C50C-407E-A947-70E740481C1C}">
              <a14:useLocalDpi xmlns:a14="http://schemas.microsoft.com/office/drawing/2010/main"/>
            </a:ext>
          </a:extLst>
        </a:blip>
        <a:srcRect/>
        <a:stretch>
          <a:fillRect/>
        </a:stretch>
      </xdr:blipFill>
      <xdr:spPr bwMode="auto">
        <a:xfrm>
          <a:off x="1143000" y="134807325"/>
          <a:ext cx="1257300" cy="9861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155</xdr:row>
      <xdr:rowOff>38100</xdr:rowOff>
    </xdr:from>
    <xdr:to>
      <xdr:col>1</xdr:col>
      <xdr:colOff>1333500</xdr:colOff>
      <xdr:row>155</xdr:row>
      <xdr:rowOff>1132354</xdr:rowOff>
    </xdr:to>
    <xdr:pic>
      <xdr:nvPicPr>
        <xdr:cNvPr id="220" name="Picture 216" descr="https://www.hilti.co.uk/medias/sys_master/images/h0c/9203838484510/25083_APC_f800.jpg">
          <a:extLst>
            <a:ext uri="{FF2B5EF4-FFF2-40B4-BE49-F238E27FC236}">
              <a16:creationId xmlns:a16="http://schemas.microsoft.com/office/drawing/2014/main" id="{F9F9F42F-4524-40E4-854C-4AF5DAAA2851}"/>
            </a:ext>
          </a:extLst>
        </xdr:cNvPr>
        <xdr:cNvPicPr>
          <a:picLocks noChangeAspect="1" noChangeArrowheads="1"/>
        </xdr:cNvPicPr>
      </xdr:nvPicPr>
      <xdr:blipFill>
        <a:blip xmlns:r="http://schemas.openxmlformats.org/officeDocument/2006/relationships" r:embed="rId103" cstate="email">
          <a:extLst>
            <a:ext uri="{28A0092B-C50C-407E-A947-70E740481C1C}">
              <a14:useLocalDpi xmlns:a14="http://schemas.microsoft.com/office/drawing/2010/main"/>
            </a:ext>
          </a:extLst>
        </a:blip>
        <a:srcRect/>
        <a:stretch>
          <a:fillRect/>
        </a:stretch>
      </xdr:blipFill>
      <xdr:spPr bwMode="auto">
        <a:xfrm>
          <a:off x="1114425" y="156343350"/>
          <a:ext cx="1200150" cy="1094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146</xdr:row>
      <xdr:rowOff>171450</xdr:rowOff>
    </xdr:from>
    <xdr:to>
      <xdr:col>1</xdr:col>
      <xdr:colOff>1551747</xdr:colOff>
      <xdr:row>146</xdr:row>
      <xdr:rowOff>1028700</xdr:rowOff>
    </xdr:to>
    <xdr:pic>
      <xdr:nvPicPr>
        <xdr:cNvPr id="221" name="Picture 242" descr="Image result for hilti te 15 c">
          <a:extLst>
            <a:ext uri="{FF2B5EF4-FFF2-40B4-BE49-F238E27FC236}">
              <a16:creationId xmlns:a16="http://schemas.microsoft.com/office/drawing/2014/main" id="{2E90F129-54AD-4197-9376-8504C93505AC}"/>
            </a:ext>
          </a:extLst>
        </xdr:cNvPr>
        <xdr:cNvPicPr>
          <a:picLocks noChangeAspect="1" noChangeArrowheads="1"/>
        </xdr:cNvPicPr>
      </xdr:nvPicPr>
      <xdr:blipFill>
        <a:blip xmlns:r="http://schemas.openxmlformats.org/officeDocument/2006/relationships" r:embed="rId104" cstate="email">
          <a:extLst>
            <a:ext uri="{28A0092B-C50C-407E-A947-70E740481C1C}">
              <a14:useLocalDpi xmlns:a14="http://schemas.microsoft.com/office/drawing/2010/main"/>
            </a:ext>
          </a:extLst>
        </a:blip>
        <a:srcRect/>
        <a:stretch>
          <a:fillRect/>
        </a:stretch>
      </xdr:blipFill>
      <xdr:spPr bwMode="auto">
        <a:xfrm>
          <a:off x="1066800" y="148075650"/>
          <a:ext cx="1466022"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142</xdr:row>
      <xdr:rowOff>114300</xdr:rowOff>
    </xdr:from>
    <xdr:to>
      <xdr:col>1</xdr:col>
      <xdr:colOff>1533525</xdr:colOff>
      <xdr:row>142</xdr:row>
      <xdr:rowOff>1034878</xdr:rowOff>
    </xdr:to>
    <xdr:pic>
      <xdr:nvPicPr>
        <xdr:cNvPr id="222" name="Picture 113" descr="Hilti TE 6-A36-AVR">
          <a:extLst>
            <a:ext uri="{FF2B5EF4-FFF2-40B4-BE49-F238E27FC236}">
              <a16:creationId xmlns:a16="http://schemas.microsoft.com/office/drawing/2014/main" id="{EB0F05A0-A475-4DB7-8B3A-D22170E31793}"/>
            </a:ext>
          </a:extLst>
        </xdr:cNvPr>
        <xdr:cNvPicPr preferRelativeResize="0">
          <a:picLocks noChangeAspect="1" noChangeArrowheads="1"/>
        </xdr:cNvPicPr>
      </xdr:nvPicPr>
      <xdr:blipFill>
        <a:blip xmlns:r="http://schemas.openxmlformats.org/officeDocument/2006/relationships" r:embed="rId105" cstate="email">
          <a:extLst>
            <a:ext uri="{28A0092B-C50C-407E-A947-70E740481C1C}">
              <a14:useLocalDpi xmlns:a14="http://schemas.microsoft.com/office/drawing/2010/main"/>
            </a:ext>
          </a:extLst>
        </a:blip>
        <a:srcRect/>
        <a:stretch>
          <a:fillRect/>
        </a:stretch>
      </xdr:blipFill>
      <xdr:spPr bwMode="auto">
        <a:xfrm>
          <a:off x="1095375" y="143217900"/>
          <a:ext cx="1419225" cy="92057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143</xdr:row>
      <xdr:rowOff>133350</xdr:rowOff>
    </xdr:from>
    <xdr:to>
      <xdr:col>1</xdr:col>
      <xdr:colOff>1524000</xdr:colOff>
      <xdr:row>143</xdr:row>
      <xdr:rowOff>1010680</xdr:rowOff>
    </xdr:to>
    <xdr:pic>
      <xdr:nvPicPr>
        <xdr:cNvPr id="223" name="Picture 113" descr="Hilti TE 6-A36-AVR">
          <a:extLst>
            <a:ext uri="{FF2B5EF4-FFF2-40B4-BE49-F238E27FC236}">
              <a16:creationId xmlns:a16="http://schemas.microsoft.com/office/drawing/2014/main" id="{D6685953-FE65-4850-9697-39124248F079}"/>
            </a:ext>
          </a:extLst>
        </xdr:cNvPr>
        <xdr:cNvPicPr preferRelativeResize="0">
          <a:picLocks noChangeAspect="1" noChangeArrowheads="1"/>
        </xdr:cNvPicPr>
      </xdr:nvPicPr>
      <xdr:blipFill>
        <a:blip xmlns:r="http://schemas.openxmlformats.org/officeDocument/2006/relationships" r:embed="rId106" cstate="email">
          <a:extLst>
            <a:ext uri="{28A0092B-C50C-407E-A947-70E740481C1C}">
              <a14:useLocalDpi xmlns:a14="http://schemas.microsoft.com/office/drawing/2010/main"/>
            </a:ext>
          </a:extLst>
        </a:blip>
        <a:srcRect/>
        <a:stretch>
          <a:fillRect/>
        </a:stretch>
      </xdr:blipFill>
      <xdr:spPr bwMode="auto">
        <a:xfrm>
          <a:off x="1152525" y="144437100"/>
          <a:ext cx="1352550" cy="877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150</xdr:row>
      <xdr:rowOff>104776</xdr:rowOff>
    </xdr:from>
    <xdr:to>
      <xdr:col>1</xdr:col>
      <xdr:colOff>1476375</xdr:colOff>
      <xdr:row>150</xdr:row>
      <xdr:rowOff>1184068</xdr:rowOff>
    </xdr:to>
    <xdr:pic>
      <xdr:nvPicPr>
        <xdr:cNvPr id="224" name="Picture 3">
          <a:extLst>
            <a:ext uri="{FF2B5EF4-FFF2-40B4-BE49-F238E27FC236}">
              <a16:creationId xmlns:a16="http://schemas.microsoft.com/office/drawing/2014/main" id="{0A9B9E53-1C7B-47C3-AD43-AFF390C19B92}"/>
            </a:ext>
          </a:extLst>
        </xdr:cNvPr>
        <xdr:cNvPicPr>
          <a:picLocks noChangeAspect="1"/>
        </xdr:cNvPicPr>
      </xdr:nvPicPr>
      <xdr:blipFill>
        <a:blip xmlns:r="http://schemas.openxmlformats.org/officeDocument/2006/relationships" r:embed="rId107" cstate="email">
          <a:extLst>
            <a:ext uri="{28A0092B-C50C-407E-A947-70E740481C1C}">
              <a14:useLocalDpi xmlns:a14="http://schemas.microsoft.com/office/drawing/2010/main"/>
            </a:ext>
          </a:extLst>
        </a:blip>
        <a:srcRect/>
        <a:stretch>
          <a:fillRect/>
        </a:stretch>
      </xdr:blipFill>
      <xdr:spPr bwMode="auto">
        <a:xfrm>
          <a:off x="1085850" y="151609426"/>
          <a:ext cx="1371600" cy="107929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155</xdr:row>
      <xdr:rowOff>76200</xdr:rowOff>
    </xdr:from>
    <xdr:to>
      <xdr:col>1</xdr:col>
      <xdr:colOff>1343025</xdr:colOff>
      <xdr:row>155</xdr:row>
      <xdr:rowOff>1170454</xdr:rowOff>
    </xdr:to>
    <xdr:pic>
      <xdr:nvPicPr>
        <xdr:cNvPr id="226" name="Picture 216" descr="https://www.hilti.co.uk/medias/sys_master/images/h0c/9203838484510/25083_APC_f800.jpg">
          <a:extLst>
            <a:ext uri="{FF2B5EF4-FFF2-40B4-BE49-F238E27FC236}">
              <a16:creationId xmlns:a16="http://schemas.microsoft.com/office/drawing/2014/main" id="{F171B75B-1365-457E-9F2F-5B0ADB4CCA1B}"/>
            </a:ext>
          </a:extLst>
        </xdr:cNvPr>
        <xdr:cNvPicPr>
          <a:picLocks noChangeAspect="1" noChangeArrowheads="1"/>
        </xdr:cNvPicPr>
      </xdr:nvPicPr>
      <xdr:blipFill>
        <a:blip xmlns:r="http://schemas.openxmlformats.org/officeDocument/2006/relationships" r:embed="rId108" cstate="email">
          <a:extLst>
            <a:ext uri="{28A0092B-C50C-407E-A947-70E740481C1C}">
              <a14:useLocalDpi xmlns:a14="http://schemas.microsoft.com/office/drawing/2010/main"/>
            </a:ext>
          </a:extLst>
        </a:blip>
        <a:srcRect/>
        <a:stretch>
          <a:fillRect/>
        </a:stretch>
      </xdr:blipFill>
      <xdr:spPr bwMode="auto">
        <a:xfrm>
          <a:off x="1123950" y="156381450"/>
          <a:ext cx="1200150" cy="109425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157</xdr:row>
      <xdr:rowOff>228600</xdr:rowOff>
    </xdr:from>
    <xdr:to>
      <xdr:col>1</xdr:col>
      <xdr:colOff>1476375</xdr:colOff>
      <xdr:row>157</xdr:row>
      <xdr:rowOff>1045906</xdr:rowOff>
    </xdr:to>
    <xdr:pic>
      <xdr:nvPicPr>
        <xdr:cNvPr id="254" name="Picture 251" descr="DX 351-BT Fully automatic powder-actuated tool, high productivity, compact, for threaded studs">
          <a:extLst>
            <a:ext uri="{FF2B5EF4-FFF2-40B4-BE49-F238E27FC236}">
              <a16:creationId xmlns:a16="http://schemas.microsoft.com/office/drawing/2014/main" id="{15B48415-E085-46D9-AFEF-31AF3D5976DB}"/>
            </a:ext>
          </a:extLst>
        </xdr:cNvPr>
        <xdr:cNvPicPr preferRelativeResize="0">
          <a:picLocks noChangeAspect="1" noChangeArrowheads="1"/>
        </xdr:cNvPicPr>
      </xdr:nvPicPr>
      <xdr:blipFill>
        <a:blip xmlns:r="http://schemas.openxmlformats.org/officeDocument/2006/relationships" r:embed="rId109" cstate="email">
          <a:extLst>
            <a:ext uri="{28A0092B-C50C-407E-A947-70E740481C1C}">
              <a14:useLocalDpi xmlns:a14="http://schemas.microsoft.com/office/drawing/2010/main"/>
            </a:ext>
          </a:extLst>
        </a:blip>
        <a:srcRect/>
        <a:stretch>
          <a:fillRect/>
        </a:stretch>
      </xdr:blipFill>
      <xdr:spPr bwMode="auto">
        <a:xfrm>
          <a:off x="1009650" y="158934150"/>
          <a:ext cx="1447800" cy="8173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156</xdr:row>
      <xdr:rowOff>85725</xdr:rowOff>
    </xdr:from>
    <xdr:to>
      <xdr:col>1</xdr:col>
      <xdr:colOff>1190625</xdr:colOff>
      <xdr:row>156</xdr:row>
      <xdr:rowOff>952500</xdr:rowOff>
    </xdr:to>
    <xdr:pic>
      <xdr:nvPicPr>
        <xdr:cNvPr id="255" name="Picture 248" descr="SF BT Cordless drill for predrilling accurate holes for X-BT fasteners">
          <a:extLst>
            <a:ext uri="{FF2B5EF4-FFF2-40B4-BE49-F238E27FC236}">
              <a16:creationId xmlns:a16="http://schemas.microsoft.com/office/drawing/2014/main" id="{AD712E29-A05B-4761-9B87-7B32A7730652}"/>
            </a:ext>
          </a:extLst>
        </xdr:cNvPr>
        <xdr:cNvPicPr>
          <a:picLocks noChangeAspect="1" noChangeArrowheads="1"/>
        </xdr:cNvPicPr>
      </xdr:nvPicPr>
      <xdr:blipFill>
        <a:blip xmlns:r="http://schemas.openxmlformats.org/officeDocument/2006/relationships" r:embed="rId110" cstate="email">
          <a:extLst>
            <a:ext uri="{28A0092B-C50C-407E-A947-70E740481C1C}">
              <a14:useLocalDpi xmlns:a14="http://schemas.microsoft.com/office/drawing/2010/main"/>
            </a:ext>
          </a:extLst>
        </a:blip>
        <a:srcRect/>
        <a:stretch>
          <a:fillRect/>
        </a:stretch>
      </xdr:blipFill>
      <xdr:spPr bwMode="auto">
        <a:xfrm>
          <a:off x="942975" y="165439725"/>
          <a:ext cx="1162050" cy="8667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323851</xdr:colOff>
      <xdr:row>158</xdr:row>
      <xdr:rowOff>55092</xdr:rowOff>
    </xdr:from>
    <xdr:to>
      <xdr:col>1</xdr:col>
      <xdr:colOff>1304925</xdr:colOff>
      <xdr:row>158</xdr:row>
      <xdr:rowOff>1155485</xdr:rowOff>
    </xdr:to>
    <xdr:pic>
      <xdr:nvPicPr>
        <xdr:cNvPr id="256" name="Picture 211" descr="SIW 22T-A 1/2">
          <a:extLst>
            <a:ext uri="{FF2B5EF4-FFF2-40B4-BE49-F238E27FC236}">
              <a16:creationId xmlns:a16="http://schemas.microsoft.com/office/drawing/2014/main" id="{E9F91A5D-9749-49A2-807F-AE470984A0B2}"/>
            </a:ext>
          </a:extLst>
        </xdr:cNvPr>
        <xdr:cNvPicPr>
          <a:picLocks noChangeAspect="1" noChangeArrowheads="1"/>
        </xdr:cNvPicPr>
      </xdr:nvPicPr>
      <xdr:blipFill>
        <a:blip xmlns:r="http://schemas.openxmlformats.org/officeDocument/2006/relationships" r:embed="rId111" cstate="email">
          <a:extLst>
            <a:ext uri="{28A0092B-C50C-407E-A947-70E740481C1C}">
              <a14:useLocalDpi xmlns:a14="http://schemas.microsoft.com/office/drawing/2010/main"/>
            </a:ext>
          </a:extLst>
        </a:blip>
        <a:srcRect/>
        <a:stretch>
          <a:fillRect/>
        </a:stretch>
      </xdr:blipFill>
      <xdr:spPr bwMode="auto">
        <a:xfrm>
          <a:off x="1304926" y="159960792"/>
          <a:ext cx="981074" cy="110039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257175</xdr:colOff>
      <xdr:row>160</xdr:row>
      <xdr:rowOff>38100</xdr:rowOff>
    </xdr:from>
    <xdr:to>
      <xdr:col>1</xdr:col>
      <xdr:colOff>1171575</xdr:colOff>
      <xdr:row>160</xdr:row>
      <xdr:rowOff>1181100</xdr:rowOff>
    </xdr:to>
    <xdr:pic>
      <xdr:nvPicPr>
        <xdr:cNvPr id="257" name="Picture 125" descr="Hilti GX120ME">
          <a:extLst>
            <a:ext uri="{FF2B5EF4-FFF2-40B4-BE49-F238E27FC236}">
              <a16:creationId xmlns:a16="http://schemas.microsoft.com/office/drawing/2014/main" id="{CCE289F5-2449-4B88-A0DC-AB320031AADE}"/>
            </a:ext>
          </a:extLst>
        </xdr:cNvPr>
        <xdr:cNvPicPr>
          <a:picLocks noChangeAspect="1" noChangeArrowheads="1"/>
        </xdr:cNvPicPr>
      </xdr:nvPicPr>
      <xdr:blipFill>
        <a:blip xmlns:r="http://schemas.openxmlformats.org/officeDocument/2006/relationships" r:embed="rId112" cstate="email">
          <a:extLst>
            <a:ext uri="{28A0092B-C50C-407E-A947-70E740481C1C}">
              <a14:useLocalDpi xmlns:a14="http://schemas.microsoft.com/office/drawing/2010/main"/>
            </a:ext>
          </a:extLst>
        </a:blip>
        <a:srcRect/>
        <a:stretch>
          <a:fillRect/>
        </a:stretch>
      </xdr:blipFill>
      <xdr:spPr bwMode="auto">
        <a:xfrm>
          <a:off x="1238250" y="161143950"/>
          <a:ext cx="9144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162</xdr:row>
      <xdr:rowOff>85725</xdr:rowOff>
    </xdr:from>
    <xdr:to>
      <xdr:col>1</xdr:col>
      <xdr:colOff>1576000</xdr:colOff>
      <xdr:row>162</xdr:row>
      <xdr:rowOff>1038225</xdr:rowOff>
    </xdr:to>
    <xdr:pic>
      <xdr:nvPicPr>
        <xdr:cNvPr id="260" name="Picture 7" descr="hilti ag125a22">
          <a:extLst>
            <a:ext uri="{FF2B5EF4-FFF2-40B4-BE49-F238E27FC236}">
              <a16:creationId xmlns:a16="http://schemas.microsoft.com/office/drawing/2014/main" id="{D1447865-E4EF-45D9-B201-F8F1EF0B0C0F}"/>
            </a:ext>
          </a:extLst>
        </xdr:cNvPr>
        <xdr:cNvPicPr>
          <a:picLocks noChangeAspect="1" noChangeArrowheads="1"/>
        </xdr:cNvPicPr>
      </xdr:nvPicPr>
      <xdr:blipFill>
        <a:blip xmlns:r="http://schemas.openxmlformats.org/officeDocument/2006/relationships" r:embed="rId113" cstate="email">
          <a:extLst>
            <a:ext uri="{28A0092B-C50C-407E-A947-70E740481C1C}">
              <a14:useLocalDpi xmlns:a14="http://schemas.microsoft.com/office/drawing/2010/main"/>
            </a:ext>
          </a:extLst>
        </a:blip>
        <a:srcRect/>
        <a:stretch>
          <a:fillRect/>
        </a:stretch>
      </xdr:blipFill>
      <xdr:spPr bwMode="auto">
        <a:xfrm>
          <a:off x="1038224" y="163591875"/>
          <a:ext cx="1518851" cy="952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161</xdr:row>
      <xdr:rowOff>57150</xdr:rowOff>
    </xdr:from>
    <xdr:to>
      <xdr:col>1</xdr:col>
      <xdr:colOff>1419225</xdr:colOff>
      <xdr:row>161</xdr:row>
      <xdr:rowOff>1136073</xdr:rowOff>
    </xdr:to>
    <xdr:pic>
      <xdr:nvPicPr>
        <xdr:cNvPr id="261" name="Picture 313">
          <a:extLst>
            <a:ext uri="{FF2B5EF4-FFF2-40B4-BE49-F238E27FC236}">
              <a16:creationId xmlns:a16="http://schemas.microsoft.com/office/drawing/2014/main" id="{59608AF5-822E-40D2-9538-F632FC6363C5}"/>
            </a:ext>
          </a:extLst>
        </xdr:cNvPr>
        <xdr:cNvPicPr>
          <a:picLocks noChangeAspect="1" noChangeArrowheads="1"/>
        </xdr:cNvPicPr>
      </xdr:nvPicPr>
      <xdr:blipFill>
        <a:blip xmlns:r="http://schemas.openxmlformats.org/officeDocument/2006/relationships" r:embed="rId114" cstate="email">
          <a:extLst>
            <a:ext uri="{28A0092B-C50C-407E-A947-70E740481C1C}">
              <a14:useLocalDpi xmlns:a14="http://schemas.microsoft.com/office/drawing/2010/main"/>
            </a:ext>
          </a:extLst>
        </a:blip>
        <a:srcRect/>
        <a:stretch>
          <a:fillRect/>
        </a:stretch>
      </xdr:blipFill>
      <xdr:spPr bwMode="auto">
        <a:xfrm>
          <a:off x="1066800" y="162363150"/>
          <a:ext cx="1333500" cy="10789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172</xdr:row>
      <xdr:rowOff>76200</xdr:rowOff>
    </xdr:from>
    <xdr:to>
      <xdr:col>1</xdr:col>
      <xdr:colOff>1514475</xdr:colOff>
      <xdr:row>172</xdr:row>
      <xdr:rowOff>1139666</xdr:rowOff>
    </xdr:to>
    <xdr:pic>
      <xdr:nvPicPr>
        <xdr:cNvPr id="264" name="Picture 20" descr="Husqvarna K1250">
          <a:extLst>
            <a:ext uri="{FF2B5EF4-FFF2-40B4-BE49-F238E27FC236}">
              <a16:creationId xmlns:a16="http://schemas.microsoft.com/office/drawing/2014/main" id="{119AC311-9A84-42F4-9458-06D1B39E42B3}"/>
            </a:ext>
          </a:extLst>
        </xdr:cNvPr>
        <xdr:cNvPicPr>
          <a:picLocks noChangeAspect="1" noChangeArrowheads="1"/>
        </xdr:cNvPicPr>
      </xdr:nvPicPr>
      <xdr:blipFill>
        <a:blip xmlns:r="http://schemas.openxmlformats.org/officeDocument/2006/relationships" r:embed="rId115" cstate="email">
          <a:extLst>
            <a:ext uri="{28A0092B-C50C-407E-A947-70E740481C1C}">
              <a14:useLocalDpi xmlns:a14="http://schemas.microsoft.com/office/drawing/2010/main"/>
            </a:ext>
          </a:extLst>
        </a:blip>
        <a:srcRect/>
        <a:stretch>
          <a:fillRect/>
        </a:stretch>
      </xdr:blipFill>
      <xdr:spPr bwMode="auto">
        <a:xfrm>
          <a:off x="1028700" y="170783250"/>
          <a:ext cx="1466850" cy="10634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173</xdr:row>
      <xdr:rowOff>57149</xdr:rowOff>
    </xdr:from>
    <xdr:to>
      <xdr:col>1</xdr:col>
      <xdr:colOff>1560024</xdr:colOff>
      <xdr:row>173</xdr:row>
      <xdr:rowOff>1038224</xdr:rowOff>
    </xdr:to>
    <xdr:pic>
      <xdr:nvPicPr>
        <xdr:cNvPr id="265" name="Picture 21" descr="K1260">
          <a:extLst>
            <a:ext uri="{FF2B5EF4-FFF2-40B4-BE49-F238E27FC236}">
              <a16:creationId xmlns:a16="http://schemas.microsoft.com/office/drawing/2014/main" id="{59832814-5618-49B5-8BAD-27954E5E691E}"/>
            </a:ext>
          </a:extLst>
        </xdr:cNvPr>
        <xdr:cNvPicPr>
          <a:picLocks noChangeAspect="1" noChangeArrowheads="1"/>
        </xdr:cNvPicPr>
      </xdr:nvPicPr>
      <xdr:blipFill>
        <a:blip xmlns:r="http://schemas.openxmlformats.org/officeDocument/2006/relationships" r:embed="rId116" cstate="email">
          <a:extLst>
            <a:ext uri="{28A0092B-C50C-407E-A947-70E740481C1C}">
              <a14:useLocalDpi xmlns:a14="http://schemas.microsoft.com/office/drawing/2010/main"/>
            </a:ext>
          </a:extLst>
        </a:blip>
        <a:srcRect/>
        <a:stretch>
          <a:fillRect/>
        </a:stretch>
      </xdr:blipFill>
      <xdr:spPr bwMode="auto">
        <a:xfrm>
          <a:off x="1019175" y="171964349"/>
          <a:ext cx="1521924" cy="981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174</xdr:row>
      <xdr:rowOff>47625</xdr:rowOff>
    </xdr:from>
    <xdr:to>
      <xdr:col>1</xdr:col>
      <xdr:colOff>1485899</xdr:colOff>
      <xdr:row>174</xdr:row>
      <xdr:rowOff>1126331</xdr:rowOff>
    </xdr:to>
    <xdr:pic>
      <xdr:nvPicPr>
        <xdr:cNvPr id="266" name="Picture 49" descr="Husqvarna K1260">
          <a:extLst>
            <a:ext uri="{FF2B5EF4-FFF2-40B4-BE49-F238E27FC236}">
              <a16:creationId xmlns:a16="http://schemas.microsoft.com/office/drawing/2014/main" id="{5D3AC8B3-D1F4-4AFD-AF63-08ECB596D0A9}"/>
            </a:ext>
          </a:extLst>
        </xdr:cNvPr>
        <xdr:cNvPicPr>
          <a:picLocks noChangeAspect="1" noChangeArrowheads="1"/>
        </xdr:cNvPicPr>
      </xdr:nvPicPr>
      <xdr:blipFill>
        <a:blip xmlns:r="http://schemas.openxmlformats.org/officeDocument/2006/relationships" r:embed="rId117" cstate="email">
          <a:extLst>
            <a:ext uri="{28A0092B-C50C-407E-A947-70E740481C1C}">
              <a14:useLocalDpi xmlns:a14="http://schemas.microsoft.com/office/drawing/2010/main"/>
            </a:ext>
          </a:extLst>
        </a:blip>
        <a:srcRect/>
        <a:stretch>
          <a:fillRect/>
        </a:stretch>
      </xdr:blipFill>
      <xdr:spPr bwMode="auto">
        <a:xfrm>
          <a:off x="1028699" y="173154975"/>
          <a:ext cx="1438275" cy="10787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182</xdr:row>
      <xdr:rowOff>47625</xdr:rowOff>
    </xdr:from>
    <xdr:to>
      <xdr:col>1</xdr:col>
      <xdr:colOff>1543050</xdr:colOff>
      <xdr:row>182</xdr:row>
      <xdr:rowOff>1178312</xdr:rowOff>
    </xdr:to>
    <xdr:pic>
      <xdr:nvPicPr>
        <xdr:cNvPr id="267" name="Picture 57" descr="Husqvarna  343R">
          <a:extLst>
            <a:ext uri="{FF2B5EF4-FFF2-40B4-BE49-F238E27FC236}">
              <a16:creationId xmlns:a16="http://schemas.microsoft.com/office/drawing/2014/main" id="{7FA91883-E9FC-4C48-B6B2-BD8A42A7021A}"/>
            </a:ext>
          </a:extLst>
        </xdr:cNvPr>
        <xdr:cNvPicPr>
          <a:picLocks noChangeAspect="1" noChangeArrowheads="1"/>
        </xdr:cNvPicPr>
      </xdr:nvPicPr>
      <xdr:blipFill>
        <a:blip xmlns:r="http://schemas.openxmlformats.org/officeDocument/2006/relationships" r:embed="rId118" cstate="email">
          <a:extLst>
            <a:ext uri="{28A0092B-C50C-407E-A947-70E740481C1C}">
              <a14:useLocalDpi xmlns:a14="http://schemas.microsoft.com/office/drawing/2010/main"/>
            </a:ext>
          </a:extLst>
        </a:blip>
        <a:srcRect r="-4957"/>
        <a:stretch>
          <a:fillRect/>
        </a:stretch>
      </xdr:blipFill>
      <xdr:spPr bwMode="auto">
        <a:xfrm>
          <a:off x="1028700" y="176755425"/>
          <a:ext cx="1495425" cy="11306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191</xdr:row>
      <xdr:rowOff>104774</xdr:rowOff>
    </xdr:from>
    <xdr:to>
      <xdr:col>1</xdr:col>
      <xdr:colOff>1564878</xdr:colOff>
      <xdr:row>191</xdr:row>
      <xdr:rowOff>1009649</xdr:rowOff>
    </xdr:to>
    <xdr:pic>
      <xdr:nvPicPr>
        <xdr:cNvPr id="268" name="Picture 59" descr="Husqvarna 325HD60">
          <a:extLst>
            <a:ext uri="{FF2B5EF4-FFF2-40B4-BE49-F238E27FC236}">
              <a16:creationId xmlns:a16="http://schemas.microsoft.com/office/drawing/2014/main" id="{D06491AB-865D-4E22-9DE2-7168A69BDC28}"/>
            </a:ext>
          </a:extLst>
        </xdr:cNvPr>
        <xdr:cNvPicPr>
          <a:picLocks noChangeAspect="1" noChangeArrowheads="1"/>
        </xdr:cNvPicPr>
      </xdr:nvPicPr>
      <xdr:blipFill>
        <a:blip xmlns:r="http://schemas.openxmlformats.org/officeDocument/2006/relationships" r:embed="rId119" cstate="email">
          <a:extLst>
            <a:ext uri="{28A0092B-C50C-407E-A947-70E740481C1C}">
              <a14:useLocalDpi xmlns:a14="http://schemas.microsoft.com/office/drawing/2010/main"/>
            </a:ext>
          </a:extLst>
        </a:blip>
        <a:srcRect/>
        <a:stretch>
          <a:fillRect/>
        </a:stretch>
      </xdr:blipFill>
      <xdr:spPr bwMode="auto">
        <a:xfrm>
          <a:off x="1000125" y="186413774"/>
          <a:ext cx="1545828" cy="904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176</xdr:row>
      <xdr:rowOff>114300</xdr:rowOff>
    </xdr:from>
    <xdr:to>
      <xdr:col>1</xdr:col>
      <xdr:colOff>1562100</xdr:colOff>
      <xdr:row>176</xdr:row>
      <xdr:rowOff>1111250</xdr:rowOff>
    </xdr:to>
    <xdr:pic>
      <xdr:nvPicPr>
        <xdr:cNvPr id="269" name="Picture 2" descr="C:\Users\h101371\AppData\Local\Temp\notes784914\HC210-0294-k760.jpg">
          <a:extLst>
            <a:ext uri="{FF2B5EF4-FFF2-40B4-BE49-F238E27FC236}">
              <a16:creationId xmlns:a16="http://schemas.microsoft.com/office/drawing/2014/main" id="{988DB7FE-382E-4E14-80A7-25862413302C}"/>
            </a:ext>
          </a:extLst>
        </xdr:cNvPr>
        <xdr:cNvPicPr>
          <a:picLocks noChangeAspect="1" noChangeArrowheads="1"/>
        </xdr:cNvPicPr>
      </xdr:nvPicPr>
      <xdr:blipFill>
        <a:blip xmlns:r="http://schemas.openxmlformats.org/officeDocument/2006/relationships" r:embed="rId120" cstate="email">
          <a:extLst>
            <a:ext uri="{28A0092B-C50C-407E-A947-70E740481C1C}">
              <a14:useLocalDpi xmlns:a14="http://schemas.microsoft.com/office/drawing/2010/main"/>
            </a:ext>
          </a:extLst>
        </a:blip>
        <a:srcRect/>
        <a:stretch>
          <a:fillRect/>
        </a:stretch>
      </xdr:blipFill>
      <xdr:spPr bwMode="auto">
        <a:xfrm>
          <a:off x="1047750" y="174421800"/>
          <a:ext cx="1495425" cy="996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187</xdr:row>
      <xdr:rowOff>114300</xdr:rowOff>
    </xdr:from>
    <xdr:to>
      <xdr:col>1</xdr:col>
      <xdr:colOff>1581149</xdr:colOff>
      <xdr:row>187</xdr:row>
      <xdr:rowOff>1106930</xdr:rowOff>
    </xdr:to>
    <xdr:pic>
      <xdr:nvPicPr>
        <xdr:cNvPr id="270" name="Picture 132" descr="Husqvarna  343R">
          <a:extLst>
            <a:ext uri="{FF2B5EF4-FFF2-40B4-BE49-F238E27FC236}">
              <a16:creationId xmlns:a16="http://schemas.microsoft.com/office/drawing/2014/main" id="{6A7D0EA0-2632-433C-A3BE-6C42B83C4816}"/>
            </a:ext>
          </a:extLst>
        </xdr:cNvPr>
        <xdr:cNvPicPr>
          <a:picLocks noChangeAspect="1" noChangeArrowheads="1"/>
        </xdr:cNvPicPr>
      </xdr:nvPicPr>
      <xdr:blipFill>
        <a:blip xmlns:r="http://schemas.openxmlformats.org/officeDocument/2006/relationships" r:embed="rId121" cstate="email">
          <a:extLst>
            <a:ext uri="{28A0092B-C50C-407E-A947-70E740481C1C}">
              <a14:useLocalDpi xmlns:a14="http://schemas.microsoft.com/office/drawing/2010/main"/>
            </a:ext>
          </a:extLst>
        </a:blip>
        <a:srcRect/>
        <a:stretch>
          <a:fillRect/>
        </a:stretch>
      </xdr:blipFill>
      <xdr:spPr bwMode="auto">
        <a:xfrm>
          <a:off x="1009649" y="181622700"/>
          <a:ext cx="1552575" cy="9926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192</xdr:row>
      <xdr:rowOff>104775</xdr:rowOff>
    </xdr:from>
    <xdr:to>
      <xdr:col>1</xdr:col>
      <xdr:colOff>1638299</xdr:colOff>
      <xdr:row>192</xdr:row>
      <xdr:rowOff>1108726</xdr:rowOff>
    </xdr:to>
    <xdr:pic>
      <xdr:nvPicPr>
        <xdr:cNvPr id="271" name="Picture 133" descr="Husqvarna 325HD60">
          <a:extLst>
            <a:ext uri="{FF2B5EF4-FFF2-40B4-BE49-F238E27FC236}">
              <a16:creationId xmlns:a16="http://schemas.microsoft.com/office/drawing/2014/main" id="{4BF1AD09-37D0-42B6-ACCF-43EEB767A3DA}"/>
            </a:ext>
          </a:extLst>
        </xdr:cNvPr>
        <xdr:cNvPicPr>
          <a:picLocks noChangeAspect="1" noChangeArrowheads="1"/>
        </xdr:cNvPicPr>
      </xdr:nvPicPr>
      <xdr:blipFill>
        <a:blip xmlns:r="http://schemas.openxmlformats.org/officeDocument/2006/relationships" r:embed="rId122" cstate="email">
          <a:extLst>
            <a:ext uri="{28A0092B-C50C-407E-A947-70E740481C1C}">
              <a14:useLocalDpi xmlns:a14="http://schemas.microsoft.com/office/drawing/2010/main"/>
            </a:ext>
          </a:extLst>
        </a:blip>
        <a:srcRect/>
        <a:stretch>
          <a:fillRect/>
        </a:stretch>
      </xdr:blipFill>
      <xdr:spPr bwMode="auto">
        <a:xfrm>
          <a:off x="1028699" y="187613925"/>
          <a:ext cx="1590675" cy="10039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206</xdr:row>
      <xdr:rowOff>104775</xdr:rowOff>
    </xdr:from>
    <xdr:to>
      <xdr:col>1</xdr:col>
      <xdr:colOff>1590675</xdr:colOff>
      <xdr:row>206</xdr:row>
      <xdr:rowOff>1159193</xdr:rowOff>
    </xdr:to>
    <xdr:pic>
      <xdr:nvPicPr>
        <xdr:cNvPr id="272" name="Picture 137" descr="Husqvarna  550XP">
          <a:extLst>
            <a:ext uri="{FF2B5EF4-FFF2-40B4-BE49-F238E27FC236}">
              <a16:creationId xmlns:a16="http://schemas.microsoft.com/office/drawing/2014/main" id="{1F81D9AE-00BA-449A-9A90-0CE00440EC30}"/>
            </a:ext>
          </a:extLst>
        </xdr:cNvPr>
        <xdr:cNvPicPr>
          <a:picLocks noChangeAspect="1" noChangeArrowheads="1"/>
        </xdr:cNvPicPr>
      </xdr:nvPicPr>
      <xdr:blipFill>
        <a:blip xmlns:r="http://schemas.openxmlformats.org/officeDocument/2006/relationships" r:embed="rId123" cstate="email">
          <a:extLst>
            <a:ext uri="{28A0092B-C50C-407E-A947-70E740481C1C}">
              <a14:useLocalDpi xmlns:a14="http://schemas.microsoft.com/office/drawing/2010/main"/>
            </a:ext>
          </a:extLst>
        </a:blip>
        <a:srcRect/>
        <a:stretch>
          <a:fillRect/>
        </a:stretch>
      </xdr:blipFill>
      <xdr:spPr bwMode="auto">
        <a:xfrm>
          <a:off x="1009650" y="204758925"/>
          <a:ext cx="1562100" cy="10544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207</xdr:row>
      <xdr:rowOff>114300</xdr:rowOff>
    </xdr:from>
    <xdr:to>
      <xdr:col>1</xdr:col>
      <xdr:colOff>1571625</xdr:colOff>
      <xdr:row>207</xdr:row>
      <xdr:rowOff>1077506</xdr:rowOff>
    </xdr:to>
    <xdr:pic>
      <xdr:nvPicPr>
        <xdr:cNvPr id="273" name="Picture 1">
          <a:extLst>
            <a:ext uri="{FF2B5EF4-FFF2-40B4-BE49-F238E27FC236}">
              <a16:creationId xmlns:a16="http://schemas.microsoft.com/office/drawing/2014/main" id="{88B11230-C1A8-4273-9B05-4ED904FF701A}"/>
            </a:ext>
          </a:extLst>
        </xdr:cNvPr>
        <xdr:cNvPicPr>
          <a:picLocks noChangeAspect="1"/>
        </xdr:cNvPicPr>
      </xdr:nvPicPr>
      <xdr:blipFill>
        <a:blip xmlns:r="http://schemas.openxmlformats.org/officeDocument/2006/relationships" r:embed="rId124" cstate="email">
          <a:extLst>
            <a:ext uri="{28A0092B-C50C-407E-A947-70E740481C1C}">
              <a14:useLocalDpi xmlns:a14="http://schemas.microsoft.com/office/drawing/2010/main"/>
            </a:ext>
          </a:extLst>
        </a:blip>
        <a:srcRect/>
        <a:stretch>
          <a:fillRect/>
        </a:stretch>
      </xdr:blipFill>
      <xdr:spPr bwMode="auto">
        <a:xfrm>
          <a:off x="1019175" y="198424800"/>
          <a:ext cx="1533525" cy="96320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214</xdr:row>
      <xdr:rowOff>180975</xdr:rowOff>
    </xdr:from>
    <xdr:to>
      <xdr:col>1</xdr:col>
      <xdr:colOff>1610431</xdr:colOff>
      <xdr:row>214</xdr:row>
      <xdr:rowOff>885825</xdr:rowOff>
    </xdr:to>
    <xdr:pic>
      <xdr:nvPicPr>
        <xdr:cNvPr id="274" name="Picture 1">
          <a:extLst>
            <a:ext uri="{FF2B5EF4-FFF2-40B4-BE49-F238E27FC236}">
              <a16:creationId xmlns:a16="http://schemas.microsoft.com/office/drawing/2014/main" id="{AFE16A5B-643A-4296-9F03-D2B6C28B924F}"/>
            </a:ext>
          </a:extLst>
        </xdr:cNvPr>
        <xdr:cNvPicPr>
          <a:picLocks noChangeAspect="1"/>
        </xdr:cNvPicPr>
      </xdr:nvPicPr>
      <xdr:blipFill>
        <a:blip xmlns:r="http://schemas.openxmlformats.org/officeDocument/2006/relationships" r:embed="rId125" cstate="email">
          <a:extLst>
            <a:ext uri="{28A0092B-C50C-407E-A947-70E740481C1C}">
              <a14:useLocalDpi xmlns:a14="http://schemas.microsoft.com/office/drawing/2010/main"/>
            </a:ext>
          </a:extLst>
        </a:blip>
        <a:srcRect/>
        <a:stretch>
          <a:fillRect/>
        </a:stretch>
      </xdr:blipFill>
      <xdr:spPr bwMode="auto">
        <a:xfrm>
          <a:off x="1038225" y="203292075"/>
          <a:ext cx="1553281" cy="7048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216</xdr:row>
      <xdr:rowOff>285750</xdr:rowOff>
    </xdr:from>
    <xdr:to>
      <xdr:col>2</xdr:col>
      <xdr:colOff>79534</xdr:colOff>
      <xdr:row>216</xdr:row>
      <xdr:rowOff>838200</xdr:rowOff>
    </xdr:to>
    <xdr:pic>
      <xdr:nvPicPr>
        <xdr:cNvPr id="275" name="Picture 3">
          <a:extLst>
            <a:ext uri="{FF2B5EF4-FFF2-40B4-BE49-F238E27FC236}">
              <a16:creationId xmlns:a16="http://schemas.microsoft.com/office/drawing/2014/main" id="{0B01F33B-8069-4950-9A3F-1BF08C98027D}"/>
            </a:ext>
          </a:extLst>
        </xdr:cNvPr>
        <xdr:cNvPicPr>
          <a:picLocks noChangeAspect="1"/>
        </xdr:cNvPicPr>
      </xdr:nvPicPr>
      <xdr:blipFill>
        <a:blip xmlns:r="http://schemas.openxmlformats.org/officeDocument/2006/relationships" r:embed="rId126" cstate="email">
          <a:extLst>
            <a:ext uri="{28A0092B-C50C-407E-A947-70E740481C1C}">
              <a14:useLocalDpi xmlns:a14="http://schemas.microsoft.com/office/drawing/2010/main"/>
            </a:ext>
          </a:extLst>
        </a:blip>
        <a:srcRect/>
        <a:stretch>
          <a:fillRect/>
        </a:stretch>
      </xdr:blipFill>
      <xdr:spPr bwMode="auto">
        <a:xfrm>
          <a:off x="1009650" y="205797150"/>
          <a:ext cx="1698784" cy="55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200</xdr:row>
      <xdr:rowOff>142875</xdr:rowOff>
    </xdr:from>
    <xdr:to>
      <xdr:col>1</xdr:col>
      <xdr:colOff>1584325</xdr:colOff>
      <xdr:row>200</xdr:row>
      <xdr:rowOff>981075</xdr:rowOff>
    </xdr:to>
    <xdr:pic>
      <xdr:nvPicPr>
        <xdr:cNvPr id="276" name="Picture 40" descr="Husqvarna 365">
          <a:extLst>
            <a:ext uri="{FF2B5EF4-FFF2-40B4-BE49-F238E27FC236}">
              <a16:creationId xmlns:a16="http://schemas.microsoft.com/office/drawing/2014/main" id="{E6C2B7E0-CEB9-4E7C-9E1A-508352F844E3}"/>
            </a:ext>
          </a:extLst>
        </xdr:cNvPr>
        <xdr:cNvPicPr>
          <a:picLocks noChangeAspect="1" noChangeArrowheads="1"/>
        </xdr:cNvPicPr>
      </xdr:nvPicPr>
      <xdr:blipFill>
        <a:blip xmlns:r="http://schemas.openxmlformats.org/officeDocument/2006/relationships" r:embed="rId127" cstate="email">
          <a:extLst>
            <a:ext uri="{28A0092B-C50C-407E-A947-70E740481C1C}">
              <a14:useLocalDpi xmlns:a14="http://schemas.microsoft.com/office/drawing/2010/main"/>
            </a:ext>
          </a:extLst>
        </a:blip>
        <a:srcRect/>
        <a:stretch>
          <a:fillRect/>
        </a:stretch>
      </xdr:blipFill>
      <xdr:spPr bwMode="auto">
        <a:xfrm>
          <a:off x="1028700" y="191252475"/>
          <a:ext cx="1536700"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202</xdr:row>
      <xdr:rowOff>85725</xdr:rowOff>
    </xdr:from>
    <xdr:to>
      <xdr:col>1</xdr:col>
      <xdr:colOff>1533525</xdr:colOff>
      <xdr:row>202</xdr:row>
      <xdr:rowOff>1113473</xdr:rowOff>
    </xdr:to>
    <xdr:pic>
      <xdr:nvPicPr>
        <xdr:cNvPr id="277" name="Picture 136" descr="Husqvarna  346XP">
          <a:extLst>
            <a:ext uri="{FF2B5EF4-FFF2-40B4-BE49-F238E27FC236}">
              <a16:creationId xmlns:a16="http://schemas.microsoft.com/office/drawing/2014/main" id="{AEEA9867-B5C1-411D-A0D0-C361699D1CD0}"/>
            </a:ext>
          </a:extLst>
        </xdr:cNvPr>
        <xdr:cNvPicPr>
          <a:picLocks noChangeAspect="1" noChangeArrowheads="1"/>
        </xdr:cNvPicPr>
      </xdr:nvPicPr>
      <xdr:blipFill>
        <a:blip xmlns:r="http://schemas.openxmlformats.org/officeDocument/2006/relationships" r:embed="rId128" cstate="email">
          <a:extLst>
            <a:ext uri="{28A0092B-C50C-407E-A947-70E740481C1C}">
              <a14:useLocalDpi xmlns:a14="http://schemas.microsoft.com/office/drawing/2010/main"/>
            </a:ext>
          </a:extLst>
        </a:blip>
        <a:srcRect/>
        <a:stretch>
          <a:fillRect/>
        </a:stretch>
      </xdr:blipFill>
      <xdr:spPr bwMode="auto">
        <a:xfrm>
          <a:off x="1028700" y="193595625"/>
          <a:ext cx="1485900" cy="102774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204</xdr:row>
      <xdr:rowOff>66675</xdr:rowOff>
    </xdr:from>
    <xdr:to>
      <xdr:col>1</xdr:col>
      <xdr:colOff>1447800</xdr:colOff>
      <xdr:row>204</xdr:row>
      <xdr:rowOff>1127961</xdr:rowOff>
    </xdr:to>
    <xdr:pic>
      <xdr:nvPicPr>
        <xdr:cNvPr id="278" name="Picture 58" descr="Husqvarna 545">
          <a:extLst>
            <a:ext uri="{FF2B5EF4-FFF2-40B4-BE49-F238E27FC236}">
              <a16:creationId xmlns:a16="http://schemas.microsoft.com/office/drawing/2014/main" id="{CFE000AE-0808-46E8-B8F9-D0DE27048619}"/>
            </a:ext>
          </a:extLst>
        </xdr:cNvPr>
        <xdr:cNvPicPr>
          <a:picLocks noChangeAspect="1" noChangeArrowheads="1"/>
        </xdr:cNvPicPr>
      </xdr:nvPicPr>
      <xdr:blipFill>
        <a:blip xmlns:r="http://schemas.openxmlformats.org/officeDocument/2006/relationships" r:embed="rId129" cstate="email">
          <a:extLst>
            <a:ext uri="{28A0092B-C50C-407E-A947-70E740481C1C}">
              <a14:useLocalDpi xmlns:a14="http://schemas.microsoft.com/office/drawing/2010/main"/>
            </a:ext>
          </a:extLst>
        </a:blip>
        <a:srcRect/>
        <a:stretch>
          <a:fillRect/>
        </a:stretch>
      </xdr:blipFill>
      <xdr:spPr bwMode="auto">
        <a:xfrm>
          <a:off x="1038225" y="195976875"/>
          <a:ext cx="1390650" cy="106128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201</xdr:row>
      <xdr:rowOff>76200</xdr:rowOff>
    </xdr:from>
    <xdr:to>
      <xdr:col>1</xdr:col>
      <xdr:colOff>1619250</xdr:colOff>
      <xdr:row>201</xdr:row>
      <xdr:rowOff>1076325</xdr:rowOff>
    </xdr:to>
    <xdr:pic>
      <xdr:nvPicPr>
        <xdr:cNvPr id="279" name="Picture 2">
          <a:extLst>
            <a:ext uri="{FF2B5EF4-FFF2-40B4-BE49-F238E27FC236}">
              <a16:creationId xmlns:a16="http://schemas.microsoft.com/office/drawing/2014/main" id="{BC152E0B-4036-4C51-B361-B9C2C05741A5}"/>
            </a:ext>
          </a:extLst>
        </xdr:cNvPr>
        <xdr:cNvPicPr>
          <a:picLocks noChangeAspect="1"/>
        </xdr:cNvPicPr>
      </xdr:nvPicPr>
      <xdr:blipFill>
        <a:blip xmlns:r="http://schemas.openxmlformats.org/officeDocument/2006/relationships" r:embed="rId130" cstate="email">
          <a:extLst>
            <a:ext uri="{28A0092B-C50C-407E-A947-70E740481C1C}">
              <a14:useLocalDpi xmlns:a14="http://schemas.microsoft.com/office/drawing/2010/main"/>
            </a:ext>
          </a:extLst>
        </a:blip>
        <a:srcRect/>
        <a:stretch>
          <a:fillRect/>
        </a:stretch>
      </xdr:blipFill>
      <xdr:spPr bwMode="auto">
        <a:xfrm>
          <a:off x="1028700" y="192385950"/>
          <a:ext cx="1571625" cy="1000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176</xdr:row>
      <xdr:rowOff>1181100</xdr:rowOff>
    </xdr:from>
    <xdr:to>
      <xdr:col>1</xdr:col>
      <xdr:colOff>1562100</xdr:colOff>
      <xdr:row>177</xdr:row>
      <xdr:rowOff>1141012</xdr:rowOff>
    </xdr:to>
    <xdr:pic>
      <xdr:nvPicPr>
        <xdr:cNvPr id="280" name="Picture 1">
          <a:extLst>
            <a:ext uri="{FF2B5EF4-FFF2-40B4-BE49-F238E27FC236}">
              <a16:creationId xmlns:a16="http://schemas.microsoft.com/office/drawing/2014/main" id="{30405E6D-84E1-40BC-850D-86E9D436F5BA}"/>
            </a:ext>
          </a:extLst>
        </xdr:cNvPr>
        <xdr:cNvPicPr>
          <a:picLocks noChangeAspect="1"/>
        </xdr:cNvPicPr>
      </xdr:nvPicPr>
      <xdr:blipFill>
        <a:blip xmlns:r="http://schemas.openxmlformats.org/officeDocument/2006/relationships" r:embed="rId131" cstate="email">
          <a:extLst>
            <a:ext uri="{28A0092B-C50C-407E-A947-70E740481C1C}">
              <a14:useLocalDpi xmlns:a14="http://schemas.microsoft.com/office/drawing/2010/main"/>
            </a:ext>
          </a:extLst>
        </a:blip>
        <a:srcRect/>
        <a:stretch>
          <a:fillRect/>
        </a:stretch>
      </xdr:blipFill>
      <xdr:spPr bwMode="auto">
        <a:xfrm>
          <a:off x="1123950" y="175488600"/>
          <a:ext cx="1419225" cy="116006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198</xdr:row>
      <xdr:rowOff>200025</xdr:rowOff>
    </xdr:from>
    <xdr:to>
      <xdr:col>1</xdr:col>
      <xdr:colOff>1603073</xdr:colOff>
      <xdr:row>198</xdr:row>
      <xdr:rowOff>1009650</xdr:rowOff>
    </xdr:to>
    <xdr:pic>
      <xdr:nvPicPr>
        <xdr:cNvPr id="281" name="Picture 2">
          <a:extLst>
            <a:ext uri="{FF2B5EF4-FFF2-40B4-BE49-F238E27FC236}">
              <a16:creationId xmlns:a16="http://schemas.microsoft.com/office/drawing/2014/main" id="{864CC32F-8E55-4D50-8378-BF9623D409F8}"/>
            </a:ext>
          </a:extLst>
        </xdr:cNvPr>
        <xdr:cNvPicPr>
          <a:picLocks noChangeAspect="1"/>
        </xdr:cNvPicPr>
      </xdr:nvPicPr>
      <xdr:blipFill>
        <a:blip xmlns:r="http://schemas.openxmlformats.org/officeDocument/2006/relationships" r:embed="rId132" cstate="email">
          <a:extLst>
            <a:ext uri="{28A0092B-C50C-407E-A947-70E740481C1C}">
              <a14:useLocalDpi xmlns:a14="http://schemas.microsoft.com/office/drawing/2010/main"/>
            </a:ext>
          </a:extLst>
        </a:blip>
        <a:srcRect/>
        <a:stretch>
          <a:fillRect/>
        </a:stretch>
      </xdr:blipFill>
      <xdr:spPr bwMode="auto">
        <a:xfrm>
          <a:off x="990600" y="190109475"/>
          <a:ext cx="1593548"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203</xdr:row>
      <xdr:rowOff>171450</xdr:rowOff>
    </xdr:from>
    <xdr:to>
      <xdr:col>1</xdr:col>
      <xdr:colOff>1602398</xdr:colOff>
      <xdr:row>203</xdr:row>
      <xdr:rowOff>838200</xdr:rowOff>
    </xdr:to>
    <xdr:pic>
      <xdr:nvPicPr>
        <xdr:cNvPr id="282" name="Picture 3">
          <a:extLst>
            <a:ext uri="{FF2B5EF4-FFF2-40B4-BE49-F238E27FC236}">
              <a16:creationId xmlns:a16="http://schemas.microsoft.com/office/drawing/2014/main" id="{6DC3E4D8-09F4-4E2E-96A1-D32167C0BC72}"/>
            </a:ext>
          </a:extLst>
        </xdr:cNvPr>
        <xdr:cNvPicPr>
          <a:picLocks noChangeAspect="1"/>
        </xdr:cNvPicPr>
      </xdr:nvPicPr>
      <xdr:blipFill>
        <a:blip xmlns:r="http://schemas.openxmlformats.org/officeDocument/2006/relationships" r:embed="rId133" cstate="email">
          <a:extLst>
            <a:ext uri="{28A0092B-C50C-407E-A947-70E740481C1C}">
              <a14:useLocalDpi xmlns:a14="http://schemas.microsoft.com/office/drawing/2010/main"/>
            </a:ext>
          </a:extLst>
        </a:blip>
        <a:srcRect/>
        <a:stretch>
          <a:fillRect/>
        </a:stretch>
      </xdr:blipFill>
      <xdr:spPr bwMode="auto">
        <a:xfrm>
          <a:off x="1019175" y="194881500"/>
          <a:ext cx="1564298"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189</xdr:row>
      <xdr:rowOff>19049</xdr:rowOff>
    </xdr:from>
    <xdr:to>
      <xdr:col>1</xdr:col>
      <xdr:colOff>1495425</xdr:colOff>
      <xdr:row>189</xdr:row>
      <xdr:rowOff>1157206</xdr:rowOff>
    </xdr:to>
    <xdr:pic>
      <xdr:nvPicPr>
        <xdr:cNvPr id="283" name="Picture 132" descr="Husqvarna  343R">
          <a:extLst>
            <a:ext uri="{FF2B5EF4-FFF2-40B4-BE49-F238E27FC236}">
              <a16:creationId xmlns:a16="http://schemas.microsoft.com/office/drawing/2014/main" id="{4CC38172-C961-4FA3-8F75-C1CAF010C492}"/>
            </a:ext>
          </a:extLst>
        </xdr:cNvPr>
        <xdr:cNvPicPr>
          <a:picLocks noChangeAspect="1" noChangeArrowheads="1"/>
        </xdr:cNvPicPr>
      </xdr:nvPicPr>
      <xdr:blipFill>
        <a:blip xmlns:r="http://schemas.openxmlformats.org/officeDocument/2006/relationships" r:embed="rId134" cstate="email">
          <a:extLst>
            <a:ext uri="{28A0092B-C50C-407E-A947-70E740481C1C}">
              <a14:useLocalDpi xmlns:a14="http://schemas.microsoft.com/office/drawing/2010/main"/>
            </a:ext>
          </a:extLst>
        </a:blip>
        <a:srcRect/>
        <a:stretch>
          <a:fillRect/>
        </a:stretch>
      </xdr:blipFill>
      <xdr:spPr bwMode="auto">
        <a:xfrm>
          <a:off x="1047750" y="183927749"/>
          <a:ext cx="1428750" cy="113815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183</xdr:row>
      <xdr:rowOff>19050</xdr:rowOff>
    </xdr:from>
    <xdr:to>
      <xdr:col>1</xdr:col>
      <xdr:colOff>1562100</xdr:colOff>
      <xdr:row>183</xdr:row>
      <xdr:rowOff>1086664</xdr:rowOff>
    </xdr:to>
    <xdr:pic>
      <xdr:nvPicPr>
        <xdr:cNvPr id="284" name="Picture 198" descr="C:\Users\mbaretta\Desktop\355RX (Operator Manual).png">
          <a:extLst>
            <a:ext uri="{FF2B5EF4-FFF2-40B4-BE49-F238E27FC236}">
              <a16:creationId xmlns:a16="http://schemas.microsoft.com/office/drawing/2014/main" id="{9D549DCF-34AF-4851-85D7-D7716C92CC15}"/>
            </a:ext>
          </a:extLst>
        </xdr:cNvPr>
        <xdr:cNvPicPr>
          <a:picLocks noChangeAspect="1"/>
        </xdr:cNvPicPr>
      </xdr:nvPicPr>
      <xdr:blipFill>
        <a:blip xmlns:r="http://schemas.openxmlformats.org/officeDocument/2006/relationships" r:embed="rId135" cstate="email">
          <a:extLst>
            <a:ext uri="{28A0092B-C50C-407E-A947-70E740481C1C}">
              <a14:useLocalDpi xmlns:a14="http://schemas.microsoft.com/office/drawing/2010/main"/>
            </a:ext>
          </a:extLst>
        </a:blip>
        <a:srcRect/>
        <a:stretch>
          <a:fillRect/>
        </a:stretch>
      </xdr:blipFill>
      <xdr:spPr bwMode="auto">
        <a:xfrm>
          <a:off x="1038225" y="177927000"/>
          <a:ext cx="1504950" cy="10676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xdr:colOff>
      <xdr:row>190</xdr:row>
      <xdr:rowOff>161924</xdr:rowOff>
    </xdr:from>
    <xdr:to>
      <xdr:col>1</xdr:col>
      <xdr:colOff>1590674</xdr:colOff>
      <xdr:row>190</xdr:row>
      <xdr:rowOff>1035049</xdr:rowOff>
    </xdr:to>
    <xdr:pic>
      <xdr:nvPicPr>
        <xdr:cNvPr id="285" name="Picture 250">
          <a:extLst>
            <a:ext uri="{FF2B5EF4-FFF2-40B4-BE49-F238E27FC236}">
              <a16:creationId xmlns:a16="http://schemas.microsoft.com/office/drawing/2014/main" id="{88137756-4A04-4341-9484-12CADAE28ACB}"/>
            </a:ext>
          </a:extLst>
        </xdr:cNvPr>
        <xdr:cNvPicPr>
          <a:picLocks noChangeAspect="1"/>
        </xdr:cNvPicPr>
      </xdr:nvPicPr>
      <xdr:blipFill>
        <a:blip xmlns:r="http://schemas.openxmlformats.org/officeDocument/2006/relationships" r:embed="rId136" cstate="email">
          <a:extLst>
            <a:ext uri="{28A0092B-C50C-407E-A947-70E740481C1C}">
              <a14:useLocalDpi xmlns:a14="http://schemas.microsoft.com/office/drawing/2010/main"/>
            </a:ext>
          </a:extLst>
        </a:blip>
        <a:srcRect/>
        <a:stretch>
          <a:fillRect/>
        </a:stretch>
      </xdr:blipFill>
      <xdr:spPr bwMode="auto">
        <a:xfrm>
          <a:off x="1000124" y="185270774"/>
          <a:ext cx="1571625" cy="873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197</xdr:row>
      <xdr:rowOff>171450</xdr:rowOff>
    </xdr:from>
    <xdr:to>
      <xdr:col>2</xdr:col>
      <xdr:colOff>16118</xdr:colOff>
      <xdr:row>197</xdr:row>
      <xdr:rowOff>1028700</xdr:rowOff>
    </xdr:to>
    <xdr:pic>
      <xdr:nvPicPr>
        <xdr:cNvPr id="286" name="Picture 251">
          <a:extLst>
            <a:ext uri="{FF2B5EF4-FFF2-40B4-BE49-F238E27FC236}">
              <a16:creationId xmlns:a16="http://schemas.microsoft.com/office/drawing/2014/main" id="{25224107-AA85-41FB-88FF-C9DE645DD153}"/>
            </a:ext>
          </a:extLst>
        </xdr:cNvPr>
        <xdr:cNvPicPr>
          <a:picLocks noChangeAspect="1"/>
        </xdr:cNvPicPr>
      </xdr:nvPicPr>
      <xdr:blipFill>
        <a:blip xmlns:r="http://schemas.openxmlformats.org/officeDocument/2006/relationships" r:embed="rId137" cstate="email">
          <a:extLst>
            <a:ext uri="{28A0092B-C50C-407E-A947-70E740481C1C}">
              <a14:useLocalDpi xmlns:a14="http://schemas.microsoft.com/office/drawing/2010/main"/>
            </a:ext>
          </a:extLst>
        </a:blip>
        <a:srcRect/>
        <a:stretch>
          <a:fillRect/>
        </a:stretch>
      </xdr:blipFill>
      <xdr:spPr bwMode="auto">
        <a:xfrm>
          <a:off x="1009649" y="188880750"/>
          <a:ext cx="1635369"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211</xdr:row>
      <xdr:rowOff>76200</xdr:rowOff>
    </xdr:from>
    <xdr:to>
      <xdr:col>1</xdr:col>
      <xdr:colOff>1571625</xdr:colOff>
      <xdr:row>211</xdr:row>
      <xdr:rowOff>1162987</xdr:rowOff>
    </xdr:to>
    <xdr:pic>
      <xdr:nvPicPr>
        <xdr:cNvPr id="287" name="Picture 252">
          <a:extLst>
            <a:ext uri="{FF2B5EF4-FFF2-40B4-BE49-F238E27FC236}">
              <a16:creationId xmlns:a16="http://schemas.microsoft.com/office/drawing/2014/main" id="{073E917A-4196-476C-8E5A-979547E2A27C}"/>
            </a:ext>
          </a:extLst>
        </xdr:cNvPr>
        <xdr:cNvPicPr>
          <a:picLocks noChangeAspect="1"/>
        </xdr:cNvPicPr>
      </xdr:nvPicPr>
      <xdr:blipFill>
        <a:blip xmlns:r="http://schemas.openxmlformats.org/officeDocument/2006/relationships" r:embed="rId138" cstate="email">
          <a:extLst>
            <a:ext uri="{28A0092B-C50C-407E-A947-70E740481C1C}">
              <a14:useLocalDpi xmlns:a14="http://schemas.microsoft.com/office/drawing/2010/main"/>
            </a:ext>
          </a:extLst>
        </a:blip>
        <a:srcRect/>
        <a:stretch>
          <a:fillRect/>
        </a:stretch>
      </xdr:blipFill>
      <xdr:spPr bwMode="auto">
        <a:xfrm>
          <a:off x="1028700" y="200787000"/>
          <a:ext cx="1524000" cy="10867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215</xdr:row>
      <xdr:rowOff>238125</xdr:rowOff>
    </xdr:from>
    <xdr:to>
      <xdr:col>1</xdr:col>
      <xdr:colOff>1590675</xdr:colOff>
      <xdr:row>215</xdr:row>
      <xdr:rowOff>992505</xdr:rowOff>
    </xdr:to>
    <xdr:pic>
      <xdr:nvPicPr>
        <xdr:cNvPr id="288" name="Picture 253">
          <a:extLst>
            <a:ext uri="{FF2B5EF4-FFF2-40B4-BE49-F238E27FC236}">
              <a16:creationId xmlns:a16="http://schemas.microsoft.com/office/drawing/2014/main" id="{6EF2CB5D-FE0D-4A23-956E-3BE2E7634457}"/>
            </a:ext>
          </a:extLst>
        </xdr:cNvPr>
        <xdr:cNvPicPr>
          <a:picLocks noChangeAspect="1"/>
        </xdr:cNvPicPr>
      </xdr:nvPicPr>
      <xdr:blipFill>
        <a:blip xmlns:r="http://schemas.openxmlformats.org/officeDocument/2006/relationships" r:embed="rId139" cstate="email">
          <a:extLst>
            <a:ext uri="{28A0092B-C50C-407E-A947-70E740481C1C}">
              <a14:useLocalDpi xmlns:a14="http://schemas.microsoft.com/office/drawing/2010/main"/>
            </a:ext>
          </a:extLst>
        </a:blip>
        <a:srcRect/>
        <a:stretch>
          <a:fillRect/>
        </a:stretch>
      </xdr:blipFill>
      <xdr:spPr bwMode="auto">
        <a:xfrm>
          <a:off x="1000125" y="204549375"/>
          <a:ext cx="1571625" cy="7543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223</xdr:row>
      <xdr:rowOff>342899</xdr:rowOff>
    </xdr:from>
    <xdr:to>
      <xdr:col>1</xdr:col>
      <xdr:colOff>1619250</xdr:colOff>
      <xdr:row>223</xdr:row>
      <xdr:rowOff>790574</xdr:rowOff>
    </xdr:to>
    <xdr:pic>
      <xdr:nvPicPr>
        <xdr:cNvPr id="289" name="Picture 254">
          <a:extLst>
            <a:ext uri="{FF2B5EF4-FFF2-40B4-BE49-F238E27FC236}">
              <a16:creationId xmlns:a16="http://schemas.microsoft.com/office/drawing/2014/main" id="{06E32473-1567-4120-91A0-C65F26F76C54}"/>
            </a:ext>
          </a:extLst>
        </xdr:cNvPr>
        <xdr:cNvPicPr>
          <a:picLocks noChangeAspect="1"/>
        </xdr:cNvPicPr>
      </xdr:nvPicPr>
      <xdr:blipFill>
        <a:blip xmlns:r="http://schemas.openxmlformats.org/officeDocument/2006/relationships" r:embed="rId140" cstate="email">
          <a:extLst>
            <a:ext uri="{28A0092B-C50C-407E-A947-70E740481C1C}">
              <a14:useLocalDpi xmlns:a14="http://schemas.microsoft.com/office/drawing/2010/main"/>
            </a:ext>
          </a:extLst>
        </a:blip>
        <a:srcRect/>
        <a:stretch>
          <a:fillRect/>
        </a:stretch>
      </xdr:blipFill>
      <xdr:spPr bwMode="auto">
        <a:xfrm>
          <a:off x="1028700" y="6781799"/>
          <a:ext cx="1571625" cy="447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212</xdr:row>
      <xdr:rowOff>104775</xdr:rowOff>
    </xdr:from>
    <xdr:to>
      <xdr:col>1</xdr:col>
      <xdr:colOff>1638300</xdr:colOff>
      <xdr:row>212</xdr:row>
      <xdr:rowOff>1164838</xdr:rowOff>
    </xdr:to>
    <xdr:pic>
      <xdr:nvPicPr>
        <xdr:cNvPr id="290" name="Picture 255">
          <a:extLst>
            <a:ext uri="{FF2B5EF4-FFF2-40B4-BE49-F238E27FC236}">
              <a16:creationId xmlns:a16="http://schemas.microsoft.com/office/drawing/2014/main" id="{B18F3578-7809-4C89-B292-8434E78154BE}"/>
            </a:ext>
          </a:extLst>
        </xdr:cNvPr>
        <xdr:cNvPicPr>
          <a:picLocks noChangeAspect="1"/>
        </xdr:cNvPicPr>
      </xdr:nvPicPr>
      <xdr:blipFill>
        <a:blip xmlns:r="http://schemas.openxmlformats.org/officeDocument/2006/relationships" r:embed="rId141" cstate="email">
          <a:extLst>
            <a:ext uri="{28A0092B-C50C-407E-A947-70E740481C1C}">
              <a14:useLocalDpi xmlns:a14="http://schemas.microsoft.com/office/drawing/2010/main"/>
            </a:ext>
          </a:extLst>
        </a:blip>
        <a:srcRect/>
        <a:stretch>
          <a:fillRect/>
        </a:stretch>
      </xdr:blipFill>
      <xdr:spPr bwMode="auto">
        <a:xfrm>
          <a:off x="1009650" y="202015725"/>
          <a:ext cx="1609725" cy="10600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28574</xdr:colOff>
      <xdr:row>169</xdr:row>
      <xdr:rowOff>257175</xdr:rowOff>
    </xdr:from>
    <xdr:to>
      <xdr:col>1</xdr:col>
      <xdr:colOff>1642221</xdr:colOff>
      <xdr:row>169</xdr:row>
      <xdr:rowOff>942975</xdr:rowOff>
    </xdr:to>
    <xdr:pic>
      <xdr:nvPicPr>
        <xdr:cNvPr id="291" name="Picture 274" descr="Image result for Hitachi DH24DVC">
          <a:extLst>
            <a:ext uri="{FF2B5EF4-FFF2-40B4-BE49-F238E27FC236}">
              <a16:creationId xmlns:a16="http://schemas.microsoft.com/office/drawing/2014/main" id="{8163ABDC-3F33-49E1-83E4-C103D21ADBF1}"/>
            </a:ext>
          </a:extLst>
        </xdr:cNvPr>
        <xdr:cNvPicPr>
          <a:picLocks noChangeAspect="1" noChangeArrowheads="1"/>
        </xdr:cNvPicPr>
      </xdr:nvPicPr>
      <xdr:blipFill>
        <a:blip xmlns:r="http://schemas.openxmlformats.org/officeDocument/2006/relationships" r:embed="rId142" cstate="email">
          <a:extLst>
            <a:ext uri="{28A0092B-C50C-407E-A947-70E740481C1C}">
              <a14:useLocalDpi xmlns:a14="http://schemas.microsoft.com/office/drawing/2010/main"/>
            </a:ext>
          </a:extLst>
        </a:blip>
        <a:srcRect/>
        <a:stretch>
          <a:fillRect/>
        </a:stretch>
      </xdr:blipFill>
      <xdr:spPr bwMode="auto">
        <a:xfrm>
          <a:off x="1009649" y="168563925"/>
          <a:ext cx="1613647"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210</xdr:row>
      <xdr:rowOff>85725</xdr:rowOff>
    </xdr:from>
    <xdr:to>
      <xdr:col>1</xdr:col>
      <xdr:colOff>1552575</xdr:colOff>
      <xdr:row>210</xdr:row>
      <xdr:rowOff>1142693</xdr:rowOff>
    </xdr:to>
    <xdr:pic>
      <xdr:nvPicPr>
        <xdr:cNvPr id="292" name="Picture 2">
          <a:extLst>
            <a:ext uri="{FF2B5EF4-FFF2-40B4-BE49-F238E27FC236}">
              <a16:creationId xmlns:a16="http://schemas.microsoft.com/office/drawing/2014/main" id="{294D455F-2680-4981-9AED-F3A7DC563F1F}"/>
            </a:ext>
          </a:extLst>
        </xdr:cNvPr>
        <xdr:cNvPicPr>
          <a:picLocks noChangeAspect="1"/>
        </xdr:cNvPicPr>
      </xdr:nvPicPr>
      <xdr:blipFill>
        <a:blip xmlns:r="http://schemas.openxmlformats.org/officeDocument/2006/relationships" r:embed="rId143" cstate="email">
          <a:extLst>
            <a:ext uri="{28A0092B-C50C-407E-A947-70E740481C1C}">
              <a14:useLocalDpi xmlns:a14="http://schemas.microsoft.com/office/drawing/2010/main"/>
            </a:ext>
          </a:extLst>
        </a:blip>
        <a:srcRect l="5695" r="4848"/>
        <a:stretch>
          <a:fillRect/>
        </a:stretch>
      </xdr:blipFill>
      <xdr:spPr bwMode="auto">
        <a:xfrm>
          <a:off x="1009650" y="199596375"/>
          <a:ext cx="1524000" cy="105696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186</xdr:row>
      <xdr:rowOff>171449</xdr:rowOff>
    </xdr:from>
    <xdr:to>
      <xdr:col>1</xdr:col>
      <xdr:colOff>1637315</xdr:colOff>
      <xdr:row>186</xdr:row>
      <xdr:rowOff>923924</xdr:rowOff>
    </xdr:to>
    <xdr:pic>
      <xdr:nvPicPr>
        <xdr:cNvPr id="294" name="Picture 3">
          <a:extLst>
            <a:ext uri="{FF2B5EF4-FFF2-40B4-BE49-F238E27FC236}">
              <a16:creationId xmlns:a16="http://schemas.microsoft.com/office/drawing/2014/main" id="{EB0F70A1-F248-4D05-BF08-3DA6DF7706A5}"/>
            </a:ext>
          </a:extLst>
        </xdr:cNvPr>
        <xdr:cNvPicPr>
          <a:picLocks noChangeAspect="1"/>
        </xdr:cNvPicPr>
      </xdr:nvPicPr>
      <xdr:blipFill>
        <a:blip xmlns:r="http://schemas.openxmlformats.org/officeDocument/2006/relationships" r:embed="rId144" cstate="email">
          <a:extLst>
            <a:ext uri="{28A0092B-C50C-407E-A947-70E740481C1C}">
              <a14:useLocalDpi xmlns:a14="http://schemas.microsoft.com/office/drawing/2010/main"/>
            </a:ext>
          </a:extLst>
        </a:blip>
        <a:srcRect/>
        <a:stretch>
          <a:fillRect/>
        </a:stretch>
      </xdr:blipFill>
      <xdr:spPr bwMode="auto">
        <a:xfrm>
          <a:off x="1009650" y="180479699"/>
          <a:ext cx="1608740"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188</xdr:row>
      <xdr:rowOff>95249</xdr:rowOff>
    </xdr:from>
    <xdr:to>
      <xdr:col>1</xdr:col>
      <xdr:colOff>1581150</xdr:colOff>
      <xdr:row>188</xdr:row>
      <xdr:rowOff>1106148</xdr:rowOff>
    </xdr:to>
    <xdr:pic>
      <xdr:nvPicPr>
        <xdr:cNvPr id="295" name="Picture 132" descr="Husqvarna  343R">
          <a:extLst>
            <a:ext uri="{FF2B5EF4-FFF2-40B4-BE49-F238E27FC236}">
              <a16:creationId xmlns:a16="http://schemas.microsoft.com/office/drawing/2014/main" id="{95E3FAAD-CA6B-4EA2-A69A-35D162C6A54A}"/>
            </a:ext>
          </a:extLst>
        </xdr:cNvPr>
        <xdr:cNvPicPr>
          <a:picLocks noChangeAspect="1" noChangeArrowheads="1"/>
        </xdr:cNvPicPr>
      </xdr:nvPicPr>
      <xdr:blipFill>
        <a:blip xmlns:r="http://schemas.openxmlformats.org/officeDocument/2006/relationships" r:embed="rId145" cstate="email">
          <a:extLst>
            <a:ext uri="{28A0092B-C50C-407E-A947-70E740481C1C}">
              <a14:useLocalDpi xmlns:a14="http://schemas.microsoft.com/office/drawing/2010/main"/>
            </a:ext>
          </a:extLst>
        </a:blip>
        <a:srcRect/>
        <a:stretch>
          <a:fillRect/>
        </a:stretch>
      </xdr:blipFill>
      <xdr:spPr bwMode="auto">
        <a:xfrm>
          <a:off x="981075" y="182803799"/>
          <a:ext cx="1581150" cy="10108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237</xdr:row>
      <xdr:rowOff>76200</xdr:rowOff>
    </xdr:from>
    <xdr:to>
      <xdr:col>1</xdr:col>
      <xdr:colOff>1409700</xdr:colOff>
      <xdr:row>237</xdr:row>
      <xdr:rowOff>1163847</xdr:rowOff>
    </xdr:to>
    <xdr:pic>
      <xdr:nvPicPr>
        <xdr:cNvPr id="298" name="Picture 39" descr="Jonsered 2165">
          <a:extLst>
            <a:ext uri="{FF2B5EF4-FFF2-40B4-BE49-F238E27FC236}">
              <a16:creationId xmlns:a16="http://schemas.microsoft.com/office/drawing/2014/main" id="{490A903B-0E5F-4A39-8DE2-5F6D271B90F3}"/>
            </a:ext>
          </a:extLst>
        </xdr:cNvPr>
        <xdr:cNvPicPr>
          <a:picLocks noChangeAspect="1" noChangeArrowheads="1"/>
        </xdr:cNvPicPr>
      </xdr:nvPicPr>
      <xdr:blipFill>
        <a:blip xmlns:r="http://schemas.openxmlformats.org/officeDocument/2006/relationships" r:embed="rId146" cstate="email">
          <a:extLst>
            <a:ext uri="{28A0092B-C50C-407E-A947-70E740481C1C}">
              <a14:useLocalDpi xmlns:a14="http://schemas.microsoft.com/office/drawing/2010/main"/>
            </a:ext>
          </a:extLst>
        </a:blip>
        <a:srcRect/>
        <a:stretch>
          <a:fillRect/>
        </a:stretch>
      </xdr:blipFill>
      <xdr:spPr bwMode="auto">
        <a:xfrm>
          <a:off x="1095375" y="209188050"/>
          <a:ext cx="1295400" cy="10876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236</xdr:row>
      <xdr:rowOff>180975</xdr:rowOff>
    </xdr:from>
    <xdr:to>
      <xdr:col>1</xdr:col>
      <xdr:colOff>1565462</xdr:colOff>
      <xdr:row>236</xdr:row>
      <xdr:rowOff>1076325</xdr:rowOff>
    </xdr:to>
    <xdr:pic>
      <xdr:nvPicPr>
        <xdr:cNvPr id="299" name="Picture 1">
          <a:extLst>
            <a:ext uri="{FF2B5EF4-FFF2-40B4-BE49-F238E27FC236}">
              <a16:creationId xmlns:a16="http://schemas.microsoft.com/office/drawing/2014/main" id="{5F7A845D-0377-4732-AA14-1A71DBB28AAC}"/>
            </a:ext>
          </a:extLst>
        </xdr:cNvPr>
        <xdr:cNvPicPr>
          <a:picLocks noChangeAspect="1"/>
        </xdr:cNvPicPr>
      </xdr:nvPicPr>
      <xdr:blipFill>
        <a:blip xmlns:r="http://schemas.openxmlformats.org/officeDocument/2006/relationships" r:embed="rId147">
          <a:extLst>
            <a:ext uri="{28A0092B-C50C-407E-A947-70E740481C1C}">
              <a14:useLocalDpi xmlns:a14="http://schemas.microsoft.com/office/drawing/2010/main"/>
            </a:ext>
          </a:extLst>
        </a:blip>
        <a:srcRect/>
        <a:stretch>
          <a:fillRect/>
        </a:stretch>
      </xdr:blipFill>
      <xdr:spPr bwMode="auto">
        <a:xfrm>
          <a:off x="1019175" y="208092675"/>
          <a:ext cx="1527362" cy="8953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123824</xdr:colOff>
      <xdr:row>243</xdr:row>
      <xdr:rowOff>28575</xdr:rowOff>
    </xdr:from>
    <xdr:to>
      <xdr:col>1</xdr:col>
      <xdr:colOff>1409699</xdr:colOff>
      <xdr:row>243</xdr:row>
      <xdr:rowOff>1159669</xdr:rowOff>
    </xdr:to>
    <xdr:pic>
      <xdr:nvPicPr>
        <xdr:cNvPr id="300" name="Picture 61" descr="Makita 5903R">
          <a:extLst>
            <a:ext uri="{FF2B5EF4-FFF2-40B4-BE49-F238E27FC236}">
              <a16:creationId xmlns:a16="http://schemas.microsoft.com/office/drawing/2014/main" id="{BA7F418A-392F-4574-85F5-AA29040F095E}"/>
            </a:ext>
          </a:extLst>
        </xdr:cNvPr>
        <xdr:cNvPicPr>
          <a:picLocks noChangeAspect="1" noChangeArrowheads="1"/>
        </xdr:cNvPicPr>
      </xdr:nvPicPr>
      <xdr:blipFill>
        <a:blip xmlns:r="http://schemas.openxmlformats.org/officeDocument/2006/relationships" r:embed="rId148" cstate="email">
          <a:extLst>
            <a:ext uri="{28A0092B-C50C-407E-A947-70E740481C1C}">
              <a14:useLocalDpi xmlns:a14="http://schemas.microsoft.com/office/drawing/2010/main"/>
            </a:ext>
          </a:extLst>
        </a:blip>
        <a:srcRect/>
        <a:stretch>
          <a:fillRect/>
        </a:stretch>
      </xdr:blipFill>
      <xdr:spPr bwMode="auto">
        <a:xfrm>
          <a:off x="1104899" y="213941025"/>
          <a:ext cx="1285875" cy="113109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279</xdr:row>
      <xdr:rowOff>66675</xdr:rowOff>
    </xdr:from>
    <xdr:to>
      <xdr:col>1</xdr:col>
      <xdr:colOff>1590675</xdr:colOff>
      <xdr:row>279</xdr:row>
      <xdr:rowOff>1097651</xdr:rowOff>
    </xdr:to>
    <xdr:pic>
      <xdr:nvPicPr>
        <xdr:cNvPr id="301" name="Picture 62" descr="Makita GA9020">
          <a:extLst>
            <a:ext uri="{FF2B5EF4-FFF2-40B4-BE49-F238E27FC236}">
              <a16:creationId xmlns:a16="http://schemas.microsoft.com/office/drawing/2014/main" id="{AC6E488D-41A7-4FDE-98FC-B9B4D949B666}"/>
            </a:ext>
          </a:extLst>
        </xdr:cNvPr>
        <xdr:cNvPicPr>
          <a:picLocks noChangeAspect="1" noChangeArrowheads="1"/>
        </xdr:cNvPicPr>
      </xdr:nvPicPr>
      <xdr:blipFill>
        <a:blip xmlns:r="http://schemas.openxmlformats.org/officeDocument/2006/relationships" r:embed="rId149" cstate="email">
          <a:extLst>
            <a:ext uri="{28A0092B-C50C-407E-A947-70E740481C1C}">
              <a14:useLocalDpi xmlns:a14="http://schemas.microsoft.com/office/drawing/2010/main"/>
            </a:ext>
          </a:extLst>
        </a:blip>
        <a:srcRect/>
        <a:stretch>
          <a:fillRect/>
        </a:stretch>
      </xdr:blipFill>
      <xdr:spPr bwMode="auto">
        <a:xfrm>
          <a:off x="1133475" y="268328775"/>
          <a:ext cx="1438275" cy="10309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265</xdr:row>
      <xdr:rowOff>95250</xdr:rowOff>
    </xdr:from>
    <xdr:to>
      <xdr:col>1</xdr:col>
      <xdr:colOff>1476374</xdr:colOff>
      <xdr:row>265</xdr:row>
      <xdr:rowOff>1131296</xdr:rowOff>
    </xdr:to>
    <xdr:pic>
      <xdr:nvPicPr>
        <xdr:cNvPr id="302" name="Picture 134" descr="Makita HR3210C">
          <a:extLst>
            <a:ext uri="{FF2B5EF4-FFF2-40B4-BE49-F238E27FC236}">
              <a16:creationId xmlns:a16="http://schemas.microsoft.com/office/drawing/2014/main" id="{3DCE6D90-031A-42AA-BED2-7E5BA4AC3C35}"/>
            </a:ext>
          </a:extLst>
        </xdr:cNvPr>
        <xdr:cNvPicPr>
          <a:picLocks noChangeAspect="1" noChangeArrowheads="1"/>
        </xdr:cNvPicPr>
      </xdr:nvPicPr>
      <xdr:blipFill>
        <a:blip xmlns:r="http://schemas.openxmlformats.org/officeDocument/2006/relationships" r:embed="rId150" cstate="email">
          <a:extLst>
            <a:ext uri="{28A0092B-C50C-407E-A947-70E740481C1C}">
              <a14:useLocalDpi xmlns:a14="http://schemas.microsoft.com/office/drawing/2010/main"/>
            </a:ext>
          </a:extLst>
        </a:blip>
        <a:srcRect/>
        <a:stretch>
          <a:fillRect/>
        </a:stretch>
      </xdr:blipFill>
      <xdr:spPr bwMode="auto">
        <a:xfrm>
          <a:off x="1019174" y="239210850"/>
          <a:ext cx="1438275" cy="103604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95250</xdr:colOff>
      <xdr:row>278</xdr:row>
      <xdr:rowOff>104775</xdr:rowOff>
    </xdr:from>
    <xdr:to>
      <xdr:col>1</xdr:col>
      <xdr:colOff>1466850</xdr:colOff>
      <xdr:row>278</xdr:row>
      <xdr:rowOff>1151522</xdr:rowOff>
    </xdr:to>
    <xdr:pic>
      <xdr:nvPicPr>
        <xdr:cNvPr id="303" name="Picture 135" descr="Makita GA7020">
          <a:extLst>
            <a:ext uri="{FF2B5EF4-FFF2-40B4-BE49-F238E27FC236}">
              <a16:creationId xmlns:a16="http://schemas.microsoft.com/office/drawing/2014/main" id="{38C02C4E-5283-434F-B55F-9290F2BA6184}"/>
            </a:ext>
          </a:extLst>
        </xdr:cNvPr>
        <xdr:cNvPicPr>
          <a:picLocks noChangeAspect="1" noChangeArrowheads="1"/>
        </xdr:cNvPicPr>
      </xdr:nvPicPr>
      <xdr:blipFill>
        <a:blip xmlns:r="http://schemas.openxmlformats.org/officeDocument/2006/relationships" r:embed="rId151" cstate="email">
          <a:extLst>
            <a:ext uri="{28A0092B-C50C-407E-A947-70E740481C1C}">
              <a14:useLocalDpi xmlns:a14="http://schemas.microsoft.com/office/drawing/2010/main"/>
            </a:ext>
          </a:extLst>
        </a:blip>
        <a:srcRect/>
        <a:stretch>
          <a:fillRect/>
        </a:stretch>
      </xdr:blipFill>
      <xdr:spPr bwMode="auto">
        <a:xfrm>
          <a:off x="1076325" y="250021725"/>
          <a:ext cx="1371600" cy="104674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250</xdr:row>
      <xdr:rowOff>38099</xdr:rowOff>
    </xdr:from>
    <xdr:to>
      <xdr:col>1</xdr:col>
      <xdr:colOff>1323975</xdr:colOff>
      <xdr:row>250</xdr:row>
      <xdr:rowOff>1137226</xdr:rowOff>
    </xdr:to>
    <xdr:pic>
      <xdr:nvPicPr>
        <xdr:cNvPr id="304" name="Picture 2">
          <a:extLst>
            <a:ext uri="{FF2B5EF4-FFF2-40B4-BE49-F238E27FC236}">
              <a16:creationId xmlns:a16="http://schemas.microsoft.com/office/drawing/2014/main" id="{25FD1C24-E951-4E8D-AF69-034ED6DAC4C1}"/>
            </a:ext>
          </a:extLst>
        </xdr:cNvPr>
        <xdr:cNvPicPr>
          <a:picLocks noChangeAspect="1"/>
        </xdr:cNvPicPr>
      </xdr:nvPicPr>
      <xdr:blipFill>
        <a:blip xmlns:r="http://schemas.openxmlformats.org/officeDocument/2006/relationships" r:embed="rId152" cstate="email">
          <a:extLst>
            <a:ext uri="{28A0092B-C50C-407E-A947-70E740481C1C}">
              <a14:useLocalDpi xmlns:a14="http://schemas.microsoft.com/office/drawing/2010/main"/>
            </a:ext>
          </a:extLst>
        </a:blip>
        <a:srcRect/>
        <a:stretch>
          <a:fillRect/>
        </a:stretch>
      </xdr:blipFill>
      <xdr:spPr bwMode="auto">
        <a:xfrm>
          <a:off x="1171575" y="222351599"/>
          <a:ext cx="1133475" cy="10991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249</xdr:row>
      <xdr:rowOff>38099</xdr:rowOff>
    </xdr:from>
    <xdr:to>
      <xdr:col>1</xdr:col>
      <xdr:colOff>1323974</xdr:colOff>
      <xdr:row>249</xdr:row>
      <xdr:rowOff>1140278</xdr:rowOff>
    </xdr:to>
    <xdr:pic>
      <xdr:nvPicPr>
        <xdr:cNvPr id="305" name="Picture 3">
          <a:extLst>
            <a:ext uri="{FF2B5EF4-FFF2-40B4-BE49-F238E27FC236}">
              <a16:creationId xmlns:a16="http://schemas.microsoft.com/office/drawing/2014/main" id="{BF100780-8642-4A4B-BAC6-C1008EFDF5FB}"/>
            </a:ext>
          </a:extLst>
        </xdr:cNvPr>
        <xdr:cNvPicPr>
          <a:picLocks noChangeAspect="1"/>
        </xdr:cNvPicPr>
      </xdr:nvPicPr>
      <xdr:blipFill>
        <a:blip xmlns:r="http://schemas.openxmlformats.org/officeDocument/2006/relationships" r:embed="rId153" cstate="email">
          <a:extLst>
            <a:ext uri="{28A0092B-C50C-407E-A947-70E740481C1C}">
              <a14:useLocalDpi xmlns:a14="http://schemas.microsoft.com/office/drawing/2010/main"/>
            </a:ext>
          </a:extLst>
        </a:blip>
        <a:srcRect/>
        <a:stretch>
          <a:fillRect/>
        </a:stretch>
      </xdr:blipFill>
      <xdr:spPr bwMode="auto">
        <a:xfrm>
          <a:off x="1019174" y="221151449"/>
          <a:ext cx="1285875" cy="11021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255</xdr:row>
      <xdr:rowOff>152399</xdr:rowOff>
    </xdr:from>
    <xdr:to>
      <xdr:col>1</xdr:col>
      <xdr:colOff>1571149</xdr:colOff>
      <xdr:row>255</xdr:row>
      <xdr:rowOff>904874</xdr:rowOff>
    </xdr:to>
    <xdr:pic>
      <xdr:nvPicPr>
        <xdr:cNvPr id="306" name="Picture 117" descr="http://ecx.images-amazon.com/images/I/61jn2s4s5DL._SL1200_.jpg">
          <a:extLst>
            <a:ext uri="{FF2B5EF4-FFF2-40B4-BE49-F238E27FC236}">
              <a16:creationId xmlns:a16="http://schemas.microsoft.com/office/drawing/2014/main" id="{FAB6DC28-270A-4D76-B9D2-409168E6A8BB}"/>
            </a:ext>
          </a:extLst>
        </xdr:cNvPr>
        <xdr:cNvPicPr>
          <a:picLocks noChangeAspect="1" noChangeArrowheads="1"/>
        </xdr:cNvPicPr>
      </xdr:nvPicPr>
      <xdr:blipFill>
        <a:blip xmlns:r="http://schemas.openxmlformats.org/officeDocument/2006/relationships" r:embed="rId154" cstate="email">
          <a:extLst>
            <a:ext uri="{28A0092B-C50C-407E-A947-70E740481C1C}">
              <a14:useLocalDpi xmlns:a14="http://schemas.microsoft.com/office/drawing/2010/main"/>
            </a:ext>
          </a:extLst>
        </a:blip>
        <a:srcRect/>
        <a:stretch>
          <a:fillRect/>
        </a:stretch>
      </xdr:blipFill>
      <xdr:spPr bwMode="auto">
        <a:xfrm>
          <a:off x="1009650" y="228466649"/>
          <a:ext cx="1542574" cy="7524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254</xdr:row>
      <xdr:rowOff>38100</xdr:rowOff>
    </xdr:from>
    <xdr:to>
      <xdr:col>1</xdr:col>
      <xdr:colOff>1381125</xdr:colOff>
      <xdr:row>254</xdr:row>
      <xdr:rowOff>1174442</xdr:rowOff>
    </xdr:to>
    <xdr:pic>
      <xdr:nvPicPr>
        <xdr:cNvPr id="307" name="Picture 4">
          <a:extLst>
            <a:ext uri="{FF2B5EF4-FFF2-40B4-BE49-F238E27FC236}">
              <a16:creationId xmlns:a16="http://schemas.microsoft.com/office/drawing/2014/main" id="{537DE5D3-CF12-4096-BF4A-49DE88A71BD9}"/>
            </a:ext>
          </a:extLst>
        </xdr:cNvPr>
        <xdr:cNvPicPr>
          <a:picLocks noChangeAspect="1"/>
        </xdr:cNvPicPr>
      </xdr:nvPicPr>
      <xdr:blipFill>
        <a:blip xmlns:r="http://schemas.openxmlformats.org/officeDocument/2006/relationships" r:embed="rId155" cstate="email">
          <a:extLst>
            <a:ext uri="{28A0092B-C50C-407E-A947-70E740481C1C}">
              <a14:useLocalDpi xmlns:a14="http://schemas.microsoft.com/office/drawing/2010/main"/>
            </a:ext>
          </a:extLst>
        </a:blip>
        <a:srcRect/>
        <a:stretch>
          <a:fillRect/>
        </a:stretch>
      </xdr:blipFill>
      <xdr:spPr bwMode="auto">
        <a:xfrm>
          <a:off x="1143000" y="227152200"/>
          <a:ext cx="1219200" cy="11363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264</xdr:row>
      <xdr:rowOff>114300</xdr:rowOff>
    </xdr:from>
    <xdr:to>
      <xdr:col>1</xdr:col>
      <xdr:colOff>1581150</xdr:colOff>
      <xdr:row>264</xdr:row>
      <xdr:rowOff>1105059</xdr:rowOff>
    </xdr:to>
    <xdr:pic>
      <xdr:nvPicPr>
        <xdr:cNvPr id="308" name="Picture 74" descr="Makita HR2811F">
          <a:extLst>
            <a:ext uri="{FF2B5EF4-FFF2-40B4-BE49-F238E27FC236}">
              <a16:creationId xmlns:a16="http://schemas.microsoft.com/office/drawing/2014/main" id="{0CE1202B-37B7-481F-8BF4-7D73E81A626E}"/>
            </a:ext>
          </a:extLst>
        </xdr:cNvPr>
        <xdr:cNvPicPr>
          <a:picLocks noChangeAspect="1" noChangeArrowheads="1"/>
        </xdr:cNvPicPr>
      </xdr:nvPicPr>
      <xdr:blipFill>
        <a:blip xmlns:r="http://schemas.openxmlformats.org/officeDocument/2006/relationships" r:embed="rId156" cstate="email">
          <a:extLst>
            <a:ext uri="{28A0092B-C50C-407E-A947-70E740481C1C}">
              <a14:useLocalDpi xmlns:a14="http://schemas.microsoft.com/office/drawing/2010/main"/>
            </a:ext>
          </a:extLst>
        </a:blip>
        <a:srcRect/>
        <a:stretch>
          <a:fillRect/>
        </a:stretch>
      </xdr:blipFill>
      <xdr:spPr bwMode="auto">
        <a:xfrm>
          <a:off x="1057275" y="238029750"/>
          <a:ext cx="1504950" cy="9907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267</xdr:row>
      <xdr:rowOff>76200</xdr:rowOff>
    </xdr:from>
    <xdr:to>
      <xdr:col>1</xdr:col>
      <xdr:colOff>1476374</xdr:colOff>
      <xdr:row>267</xdr:row>
      <xdr:rowOff>1134240</xdr:rowOff>
    </xdr:to>
    <xdr:pic>
      <xdr:nvPicPr>
        <xdr:cNvPr id="309" name="Picture 131">
          <a:extLst>
            <a:ext uri="{FF2B5EF4-FFF2-40B4-BE49-F238E27FC236}">
              <a16:creationId xmlns:a16="http://schemas.microsoft.com/office/drawing/2014/main" id="{B71E6217-799F-4E29-9203-802C65644C14}"/>
            </a:ext>
          </a:extLst>
        </xdr:cNvPr>
        <xdr:cNvPicPr>
          <a:picLocks noChangeAspect="1"/>
        </xdr:cNvPicPr>
      </xdr:nvPicPr>
      <xdr:blipFill>
        <a:blip xmlns:r="http://schemas.openxmlformats.org/officeDocument/2006/relationships" r:embed="rId157" cstate="email">
          <a:extLst>
            <a:ext uri="{28A0092B-C50C-407E-A947-70E740481C1C}">
              <a14:useLocalDpi xmlns:a14="http://schemas.microsoft.com/office/drawing/2010/main"/>
            </a:ext>
          </a:extLst>
        </a:blip>
        <a:srcRect/>
        <a:stretch>
          <a:fillRect/>
        </a:stretch>
      </xdr:blipFill>
      <xdr:spPr bwMode="auto">
        <a:xfrm>
          <a:off x="1095374" y="241592100"/>
          <a:ext cx="1362075" cy="10580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277</xdr:row>
      <xdr:rowOff>152399</xdr:rowOff>
    </xdr:from>
    <xdr:to>
      <xdr:col>1</xdr:col>
      <xdr:colOff>1533525</xdr:colOff>
      <xdr:row>277</xdr:row>
      <xdr:rowOff>998150</xdr:rowOff>
    </xdr:to>
    <xdr:pic>
      <xdr:nvPicPr>
        <xdr:cNvPr id="310" name="Picture 2">
          <a:extLst>
            <a:ext uri="{FF2B5EF4-FFF2-40B4-BE49-F238E27FC236}">
              <a16:creationId xmlns:a16="http://schemas.microsoft.com/office/drawing/2014/main" id="{4C73DD1F-DC88-4D1C-AA4C-069E60CB2EF7}"/>
            </a:ext>
          </a:extLst>
        </xdr:cNvPr>
        <xdr:cNvPicPr>
          <a:picLocks noChangeAspect="1"/>
        </xdr:cNvPicPr>
      </xdr:nvPicPr>
      <xdr:blipFill>
        <a:blip xmlns:r="http://schemas.openxmlformats.org/officeDocument/2006/relationships" r:embed="rId158" cstate="email">
          <a:extLst>
            <a:ext uri="{28A0092B-C50C-407E-A947-70E740481C1C}">
              <a14:useLocalDpi xmlns:a14="http://schemas.microsoft.com/office/drawing/2010/main"/>
            </a:ext>
          </a:extLst>
        </a:blip>
        <a:srcRect/>
        <a:stretch>
          <a:fillRect/>
        </a:stretch>
      </xdr:blipFill>
      <xdr:spPr bwMode="auto">
        <a:xfrm>
          <a:off x="1047750" y="248869199"/>
          <a:ext cx="1466850" cy="8457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253</xdr:row>
      <xdr:rowOff>152399</xdr:rowOff>
    </xdr:from>
    <xdr:to>
      <xdr:col>1</xdr:col>
      <xdr:colOff>1562100</xdr:colOff>
      <xdr:row>253</xdr:row>
      <xdr:rowOff>1045166</xdr:rowOff>
    </xdr:to>
    <xdr:pic>
      <xdr:nvPicPr>
        <xdr:cNvPr id="311" name="Picture 4">
          <a:extLst>
            <a:ext uri="{FF2B5EF4-FFF2-40B4-BE49-F238E27FC236}">
              <a16:creationId xmlns:a16="http://schemas.microsoft.com/office/drawing/2014/main" id="{77475932-5C90-423E-98B5-7B898A7415A4}"/>
            </a:ext>
          </a:extLst>
        </xdr:cNvPr>
        <xdr:cNvPicPr>
          <a:picLocks noChangeAspect="1"/>
        </xdr:cNvPicPr>
      </xdr:nvPicPr>
      <xdr:blipFill>
        <a:blip xmlns:r="http://schemas.openxmlformats.org/officeDocument/2006/relationships" r:embed="rId159" cstate="email">
          <a:extLst>
            <a:ext uri="{28A0092B-C50C-407E-A947-70E740481C1C}">
              <a14:useLocalDpi xmlns:a14="http://schemas.microsoft.com/office/drawing/2010/main"/>
            </a:ext>
          </a:extLst>
        </a:blip>
        <a:srcRect/>
        <a:stretch>
          <a:fillRect/>
        </a:stretch>
      </xdr:blipFill>
      <xdr:spPr bwMode="auto">
        <a:xfrm>
          <a:off x="1038225" y="226066349"/>
          <a:ext cx="1504950" cy="8927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266</xdr:row>
      <xdr:rowOff>57150</xdr:rowOff>
    </xdr:from>
    <xdr:to>
      <xdr:col>1</xdr:col>
      <xdr:colOff>1630098</xdr:colOff>
      <xdr:row>266</xdr:row>
      <xdr:rowOff>990600</xdr:rowOff>
    </xdr:to>
    <xdr:pic>
      <xdr:nvPicPr>
        <xdr:cNvPr id="312" name="Picture 1">
          <a:extLst>
            <a:ext uri="{FF2B5EF4-FFF2-40B4-BE49-F238E27FC236}">
              <a16:creationId xmlns:a16="http://schemas.microsoft.com/office/drawing/2014/main" id="{E2DCB0EA-4C06-4BF0-B234-C441C02ECE8E}"/>
            </a:ext>
          </a:extLst>
        </xdr:cNvPr>
        <xdr:cNvPicPr>
          <a:picLocks noChangeAspect="1"/>
        </xdr:cNvPicPr>
      </xdr:nvPicPr>
      <xdr:blipFill>
        <a:blip xmlns:r="http://schemas.openxmlformats.org/officeDocument/2006/relationships" r:embed="rId160" cstate="email">
          <a:extLst>
            <a:ext uri="{28A0092B-C50C-407E-A947-70E740481C1C}">
              <a14:useLocalDpi xmlns:a14="http://schemas.microsoft.com/office/drawing/2010/main"/>
            </a:ext>
          </a:extLst>
        </a:blip>
        <a:srcRect/>
        <a:stretch>
          <a:fillRect/>
        </a:stretch>
      </xdr:blipFill>
      <xdr:spPr bwMode="auto">
        <a:xfrm>
          <a:off x="990600" y="240372900"/>
          <a:ext cx="1620573" cy="933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190500</xdr:colOff>
      <xdr:row>270</xdr:row>
      <xdr:rowOff>9525</xdr:rowOff>
    </xdr:from>
    <xdr:to>
      <xdr:col>1</xdr:col>
      <xdr:colOff>1247775</xdr:colOff>
      <xdr:row>270</xdr:row>
      <xdr:rowOff>1182984</xdr:rowOff>
    </xdr:to>
    <xdr:pic>
      <xdr:nvPicPr>
        <xdr:cNvPr id="313" name="Picture 3">
          <a:extLst>
            <a:ext uri="{FF2B5EF4-FFF2-40B4-BE49-F238E27FC236}">
              <a16:creationId xmlns:a16="http://schemas.microsoft.com/office/drawing/2014/main" id="{45795376-8D82-4865-B1A4-D179C426300E}"/>
            </a:ext>
          </a:extLst>
        </xdr:cNvPr>
        <xdr:cNvPicPr>
          <a:picLocks noChangeAspect="1"/>
        </xdr:cNvPicPr>
      </xdr:nvPicPr>
      <xdr:blipFill>
        <a:blip xmlns:r="http://schemas.openxmlformats.org/officeDocument/2006/relationships" r:embed="rId161" cstate="email">
          <a:extLst>
            <a:ext uri="{28A0092B-C50C-407E-A947-70E740481C1C}">
              <a14:useLocalDpi xmlns:a14="http://schemas.microsoft.com/office/drawing/2010/main"/>
            </a:ext>
          </a:extLst>
        </a:blip>
        <a:srcRect/>
        <a:stretch>
          <a:fillRect/>
        </a:stretch>
      </xdr:blipFill>
      <xdr:spPr bwMode="auto">
        <a:xfrm>
          <a:off x="1171575" y="245125875"/>
          <a:ext cx="1057275" cy="117345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246</xdr:row>
      <xdr:rowOff>38099</xdr:rowOff>
    </xdr:from>
    <xdr:to>
      <xdr:col>1</xdr:col>
      <xdr:colOff>1552574</xdr:colOff>
      <xdr:row>246</xdr:row>
      <xdr:rowOff>1109820</xdr:rowOff>
    </xdr:to>
    <xdr:pic>
      <xdr:nvPicPr>
        <xdr:cNvPr id="314" name="Picture 71" descr="Makita 9032">
          <a:extLst>
            <a:ext uri="{FF2B5EF4-FFF2-40B4-BE49-F238E27FC236}">
              <a16:creationId xmlns:a16="http://schemas.microsoft.com/office/drawing/2014/main" id="{5BBF045E-E00B-4827-AD02-13DC0D6E2E0F}"/>
            </a:ext>
          </a:extLst>
        </xdr:cNvPr>
        <xdr:cNvPicPr>
          <a:picLocks noChangeAspect="1" noChangeArrowheads="1"/>
        </xdr:cNvPicPr>
      </xdr:nvPicPr>
      <xdr:blipFill>
        <a:blip xmlns:r="http://schemas.openxmlformats.org/officeDocument/2006/relationships" r:embed="rId162" cstate="email">
          <a:extLst>
            <a:ext uri="{28A0092B-C50C-407E-A947-70E740481C1C}">
              <a14:useLocalDpi xmlns:a14="http://schemas.microsoft.com/office/drawing/2010/main"/>
            </a:ext>
          </a:extLst>
        </a:blip>
        <a:srcRect/>
        <a:stretch>
          <a:fillRect/>
        </a:stretch>
      </xdr:blipFill>
      <xdr:spPr bwMode="auto">
        <a:xfrm>
          <a:off x="1038224" y="217550999"/>
          <a:ext cx="1495425" cy="107172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161924</xdr:colOff>
      <xdr:row>241</xdr:row>
      <xdr:rowOff>38099</xdr:rowOff>
    </xdr:from>
    <xdr:to>
      <xdr:col>1</xdr:col>
      <xdr:colOff>1314449</xdr:colOff>
      <xdr:row>241</xdr:row>
      <xdr:rowOff>1190624</xdr:rowOff>
    </xdr:to>
    <xdr:pic>
      <xdr:nvPicPr>
        <xdr:cNvPr id="315" name="Picture 223" descr="http://s7g3.scene7.com/is/image/ae235?src=ae235/77813_P&amp;$prodImageLarge$">
          <a:extLst>
            <a:ext uri="{FF2B5EF4-FFF2-40B4-BE49-F238E27FC236}">
              <a16:creationId xmlns:a16="http://schemas.microsoft.com/office/drawing/2014/main" id="{63C0B3FA-7331-4296-87AF-A9ADAEC7C15F}"/>
            </a:ext>
          </a:extLst>
        </xdr:cNvPr>
        <xdr:cNvPicPr>
          <a:picLocks noChangeAspect="1" noChangeArrowheads="1"/>
        </xdr:cNvPicPr>
      </xdr:nvPicPr>
      <xdr:blipFill>
        <a:blip xmlns:r="http://schemas.openxmlformats.org/officeDocument/2006/relationships" r:embed="rId163" cstate="email">
          <a:extLst>
            <a:ext uri="{28A0092B-C50C-407E-A947-70E740481C1C}">
              <a14:useLocalDpi xmlns:a14="http://schemas.microsoft.com/office/drawing/2010/main"/>
            </a:ext>
          </a:extLst>
        </a:blip>
        <a:srcRect/>
        <a:stretch>
          <a:fillRect/>
        </a:stretch>
      </xdr:blipFill>
      <xdr:spPr bwMode="auto">
        <a:xfrm>
          <a:off x="1142999" y="212750399"/>
          <a:ext cx="115252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438150</xdr:colOff>
      <xdr:row>245</xdr:row>
      <xdr:rowOff>9524</xdr:rowOff>
    </xdr:from>
    <xdr:to>
      <xdr:col>1</xdr:col>
      <xdr:colOff>1276350</xdr:colOff>
      <xdr:row>245</xdr:row>
      <xdr:rowOff>1162049</xdr:rowOff>
    </xdr:to>
    <xdr:pic>
      <xdr:nvPicPr>
        <xdr:cNvPr id="316" name="lightboxImage" descr="http://uk.pdbmakita.com/images/3_Makita/301_machines/3011_machine_main/30114_JPEG_Product/LF1000.jpg">
          <a:extLst>
            <a:ext uri="{FF2B5EF4-FFF2-40B4-BE49-F238E27FC236}">
              <a16:creationId xmlns:a16="http://schemas.microsoft.com/office/drawing/2014/main" id="{E043CCBE-79DE-4793-A953-EE705FA8CB35}"/>
            </a:ext>
          </a:extLst>
        </xdr:cNvPr>
        <xdr:cNvPicPr>
          <a:picLocks noChangeAspect="1" noChangeArrowheads="1"/>
        </xdr:cNvPicPr>
      </xdr:nvPicPr>
      <xdr:blipFill>
        <a:blip xmlns:r="http://schemas.openxmlformats.org/officeDocument/2006/relationships" r:embed="rId164" cstate="email">
          <a:extLst>
            <a:ext uri="{28A0092B-C50C-407E-A947-70E740481C1C}">
              <a14:useLocalDpi xmlns:a14="http://schemas.microsoft.com/office/drawing/2010/main"/>
            </a:ext>
          </a:extLst>
        </a:blip>
        <a:srcRect/>
        <a:stretch>
          <a:fillRect/>
        </a:stretch>
      </xdr:blipFill>
      <xdr:spPr bwMode="auto">
        <a:xfrm>
          <a:off x="1419225" y="216322274"/>
          <a:ext cx="838200"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276</xdr:row>
      <xdr:rowOff>95249</xdr:rowOff>
    </xdr:from>
    <xdr:to>
      <xdr:col>1</xdr:col>
      <xdr:colOff>1533525</xdr:colOff>
      <xdr:row>276</xdr:row>
      <xdr:rowOff>1144120</xdr:rowOff>
    </xdr:to>
    <xdr:pic>
      <xdr:nvPicPr>
        <xdr:cNvPr id="317" name="Picture 249" descr="http://uk.pdbmakita.com/images/3_Makita/301_machines/3011_machine_main/30119_PNG_Web/GA4530.png">
          <a:extLst>
            <a:ext uri="{FF2B5EF4-FFF2-40B4-BE49-F238E27FC236}">
              <a16:creationId xmlns:a16="http://schemas.microsoft.com/office/drawing/2014/main" id="{328759E2-ACDB-4D50-AEBD-BC683AB8EAAF}"/>
            </a:ext>
          </a:extLst>
        </xdr:cNvPr>
        <xdr:cNvPicPr preferRelativeResize="0">
          <a:picLocks noChangeAspect="1" noChangeArrowheads="1"/>
        </xdr:cNvPicPr>
      </xdr:nvPicPr>
      <xdr:blipFill>
        <a:blip xmlns:r="http://schemas.openxmlformats.org/officeDocument/2006/relationships" r:embed="rId165" cstate="email">
          <a:extLst>
            <a:ext uri="{28A0092B-C50C-407E-A947-70E740481C1C}">
              <a14:useLocalDpi xmlns:a14="http://schemas.microsoft.com/office/drawing/2010/main"/>
            </a:ext>
          </a:extLst>
        </a:blip>
        <a:srcRect/>
        <a:stretch>
          <a:fillRect/>
        </a:stretch>
      </xdr:blipFill>
      <xdr:spPr bwMode="auto">
        <a:xfrm>
          <a:off x="1028700" y="247611899"/>
          <a:ext cx="1485900" cy="104887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240</xdr:row>
      <xdr:rowOff>38100</xdr:rowOff>
    </xdr:from>
    <xdr:to>
      <xdr:col>1</xdr:col>
      <xdr:colOff>1133475</xdr:colOff>
      <xdr:row>240</xdr:row>
      <xdr:rowOff>1133475</xdr:rowOff>
    </xdr:to>
    <xdr:pic>
      <xdr:nvPicPr>
        <xdr:cNvPr id="318" name="Picture 1">
          <a:extLst>
            <a:ext uri="{FF2B5EF4-FFF2-40B4-BE49-F238E27FC236}">
              <a16:creationId xmlns:a16="http://schemas.microsoft.com/office/drawing/2014/main" id="{DDC76BDD-C49C-4D84-BB5A-FE4D3267B4E1}"/>
            </a:ext>
          </a:extLst>
        </xdr:cNvPr>
        <xdr:cNvPicPr>
          <a:picLocks noChangeAspect="1"/>
        </xdr:cNvPicPr>
      </xdr:nvPicPr>
      <xdr:blipFill>
        <a:blip xmlns:r="http://schemas.openxmlformats.org/officeDocument/2006/relationships" r:embed="rId166" cstate="email">
          <a:extLst>
            <a:ext uri="{28A0092B-C50C-407E-A947-70E740481C1C}">
              <a14:useLocalDpi xmlns:a14="http://schemas.microsoft.com/office/drawing/2010/main"/>
            </a:ext>
          </a:extLst>
        </a:blip>
        <a:srcRect/>
        <a:stretch>
          <a:fillRect/>
        </a:stretch>
      </xdr:blipFill>
      <xdr:spPr bwMode="auto">
        <a:xfrm>
          <a:off x="1352550" y="211550250"/>
          <a:ext cx="76200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256</xdr:row>
      <xdr:rowOff>190500</xdr:rowOff>
    </xdr:from>
    <xdr:to>
      <xdr:col>1</xdr:col>
      <xdr:colOff>1628775</xdr:colOff>
      <xdr:row>256</xdr:row>
      <xdr:rowOff>1033581</xdr:rowOff>
    </xdr:to>
    <xdr:pic>
      <xdr:nvPicPr>
        <xdr:cNvPr id="319" name="Picture 3">
          <a:extLst>
            <a:ext uri="{FF2B5EF4-FFF2-40B4-BE49-F238E27FC236}">
              <a16:creationId xmlns:a16="http://schemas.microsoft.com/office/drawing/2014/main" id="{4AC4E47D-A6FA-47F2-854E-6BDEBBFBFB5B}"/>
            </a:ext>
          </a:extLst>
        </xdr:cNvPr>
        <xdr:cNvPicPr>
          <a:picLocks noChangeAspect="1"/>
        </xdr:cNvPicPr>
      </xdr:nvPicPr>
      <xdr:blipFill>
        <a:blip xmlns:r="http://schemas.openxmlformats.org/officeDocument/2006/relationships" r:embed="rId167" cstate="email">
          <a:extLst>
            <a:ext uri="{28A0092B-C50C-407E-A947-70E740481C1C}">
              <a14:useLocalDpi xmlns:a14="http://schemas.microsoft.com/office/drawing/2010/main"/>
            </a:ext>
          </a:extLst>
        </a:blip>
        <a:srcRect/>
        <a:stretch>
          <a:fillRect/>
        </a:stretch>
      </xdr:blipFill>
      <xdr:spPr bwMode="auto">
        <a:xfrm>
          <a:off x="990600" y="94240350"/>
          <a:ext cx="1619250" cy="84308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257</xdr:row>
      <xdr:rowOff>209549</xdr:rowOff>
    </xdr:from>
    <xdr:to>
      <xdr:col>1</xdr:col>
      <xdr:colOff>1571625</xdr:colOff>
      <xdr:row>257</xdr:row>
      <xdr:rowOff>995322</xdr:rowOff>
    </xdr:to>
    <xdr:pic>
      <xdr:nvPicPr>
        <xdr:cNvPr id="320" name="Picture 283">
          <a:extLst>
            <a:ext uri="{FF2B5EF4-FFF2-40B4-BE49-F238E27FC236}">
              <a16:creationId xmlns:a16="http://schemas.microsoft.com/office/drawing/2014/main" id="{45C8F303-A426-4AB4-853E-692BFACDA7F1}"/>
            </a:ext>
          </a:extLst>
        </xdr:cNvPr>
        <xdr:cNvPicPr>
          <a:picLocks noChangeAspect="1"/>
        </xdr:cNvPicPr>
      </xdr:nvPicPr>
      <xdr:blipFill>
        <a:blip xmlns:r="http://schemas.openxmlformats.org/officeDocument/2006/relationships" r:embed="rId168" cstate="email">
          <a:extLst>
            <a:ext uri="{28A0092B-C50C-407E-A947-70E740481C1C}">
              <a14:useLocalDpi xmlns:a14="http://schemas.microsoft.com/office/drawing/2010/main"/>
            </a:ext>
          </a:extLst>
        </a:blip>
        <a:srcRect/>
        <a:stretch>
          <a:fillRect/>
        </a:stretch>
      </xdr:blipFill>
      <xdr:spPr bwMode="auto">
        <a:xfrm>
          <a:off x="1019175" y="230924099"/>
          <a:ext cx="1533525" cy="78577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259</xdr:row>
      <xdr:rowOff>190500</xdr:rowOff>
    </xdr:from>
    <xdr:to>
      <xdr:col>1</xdr:col>
      <xdr:colOff>1563742</xdr:colOff>
      <xdr:row>259</xdr:row>
      <xdr:rowOff>914400</xdr:rowOff>
    </xdr:to>
    <xdr:pic>
      <xdr:nvPicPr>
        <xdr:cNvPr id="321" name="Picture 4">
          <a:extLst>
            <a:ext uri="{FF2B5EF4-FFF2-40B4-BE49-F238E27FC236}">
              <a16:creationId xmlns:a16="http://schemas.microsoft.com/office/drawing/2014/main" id="{6E1AAB31-DDC1-46EA-90DD-42B1D7D7451A}"/>
            </a:ext>
          </a:extLst>
        </xdr:cNvPr>
        <xdr:cNvPicPr>
          <a:picLocks noChangeAspect="1"/>
        </xdr:cNvPicPr>
      </xdr:nvPicPr>
      <xdr:blipFill>
        <a:blip xmlns:r="http://schemas.openxmlformats.org/officeDocument/2006/relationships" r:embed="rId169" cstate="email">
          <a:extLst>
            <a:ext uri="{28A0092B-C50C-407E-A947-70E740481C1C}">
              <a14:useLocalDpi xmlns:a14="http://schemas.microsoft.com/office/drawing/2010/main"/>
            </a:ext>
          </a:extLst>
        </a:blip>
        <a:srcRect/>
        <a:stretch>
          <a:fillRect/>
        </a:stretch>
      </xdr:blipFill>
      <xdr:spPr bwMode="auto">
        <a:xfrm>
          <a:off x="1009650" y="232105200"/>
          <a:ext cx="1535167"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262</xdr:row>
      <xdr:rowOff>57150</xdr:rowOff>
    </xdr:from>
    <xdr:to>
      <xdr:col>1</xdr:col>
      <xdr:colOff>1247775</xdr:colOff>
      <xdr:row>262</xdr:row>
      <xdr:rowOff>1185583</xdr:rowOff>
    </xdr:to>
    <xdr:pic>
      <xdr:nvPicPr>
        <xdr:cNvPr id="322" name="Picture 4">
          <a:extLst>
            <a:ext uri="{FF2B5EF4-FFF2-40B4-BE49-F238E27FC236}">
              <a16:creationId xmlns:a16="http://schemas.microsoft.com/office/drawing/2014/main" id="{4EA8E021-1EBE-484B-837E-281876C4256D}"/>
            </a:ext>
          </a:extLst>
        </xdr:cNvPr>
        <xdr:cNvPicPr>
          <a:picLocks noChangeAspect="1"/>
        </xdr:cNvPicPr>
      </xdr:nvPicPr>
      <xdr:blipFill>
        <a:blip xmlns:r="http://schemas.openxmlformats.org/officeDocument/2006/relationships" r:embed="rId170" cstate="email">
          <a:extLst>
            <a:ext uri="{28A0092B-C50C-407E-A947-70E740481C1C}">
              <a14:useLocalDpi xmlns:a14="http://schemas.microsoft.com/office/drawing/2010/main"/>
            </a:ext>
          </a:extLst>
        </a:blip>
        <a:srcRect/>
        <a:stretch>
          <a:fillRect/>
        </a:stretch>
      </xdr:blipFill>
      <xdr:spPr bwMode="auto">
        <a:xfrm>
          <a:off x="1219200" y="235572300"/>
          <a:ext cx="1009650" cy="11284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260</xdr:row>
      <xdr:rowOff>47624</xdr:rowOff>
    </xdr:from>
    <xdr:to>
      <xdr:col>1</xdr:col>
      <xdr:colOff>1323974</xdr:colOff>
      <xdr:row>260</xdr:row>
      <xdr:rowOff>1122891</xdr:rowOff>
    </xdr:to>
    <xdr:pic>
      <xdr:nvPicPr>
        <xdr:cNvPr id="323" name="Picture 5">
          <a:extLst>
            <a:ext uri="{FF2B5EF4-FFF2-40B4-BE49-F238E27FC236}">
              <a16:creationId xmlns:a16="http://schemas.microsoft.com/office/drawing/2014/main" id="{C65840A9-6E0D-4086-BEFC-64F54B1B250A}"/>
            </a:ext>
          </a:extLst>
        </xdr:cNvPr>
        <xdr:cNvPicPr>
          <a:picLocks noChangeAspect="1"/>
        </xdr:cNvPicPr>
      </xdr:nvPicPr>
      <xdr:blipFill>
        <a:blip xmlns:r="http://schemas.openxmlformats.org/officeDocument/2006/relationships" r:embed="rId171" cstate="email">
          <a:extLst>
            <a:ext uri="{28A0092B-C50C-407E-A947-70E740481C1C}">
              <a14:useLocalDpi xmlns:a14="http://schemas.microsoft.com/office/drawing/2010/main"/>
            </a:ext>
          </a:extLst>
        </a:blip>
        <a:srcRect/>
        <a:stretch>
          <a:fillRect/>
        </a:stretch>
      </xdr:blipFill>
      <xdr:spPr bwMode="auto">
        <a:xfrm>
          <a:off x="1095374" y="233162474"/>
          <a:ext cx="1209675" cy="107526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268</xdr:row>
      <xdr:rowOff>47625</xdr:rowOff>
    </xdr:from>
    <xdr:to>
      <xdr:col>1</xdr:col>
      <xdr:colOff>1285875</xdr:colOff>
      <xdr:row>268</xdr:row>
      <xdr:rowOff>1177816</xdr:rowOff>
    </xdr:to>
    <xdr:pic>
      <xdr:nvPicPr>
        <xdr:cNvPr id="324" name="Picture 6">
          <a:extLst>
            <a:ext uri="{FF2B5EF4-FFF2-40B4-BE49-F238E27FC236}">
              <a16:creationId xmlns:a16="http://schemas.microsoft.com/office/drawing/2014/main" id="{363204FE-F6B3-4049-A1F5-1927B0F83E09}"/>
            </a:ext>
          </a:extLst>
        </xdr:cNvPr>
        <xdr:cNvPicPr>
          <a:picLocks noChangeAspect="1"/>
        </xdr:cNvPicPr>
      </xdr:nvPicPr>
      <xdr:blipFill>
        <a:blip xmlns:r="http://schemas.openxmlformats.org/officeDocument/2006/relationships" r:embed="rId172" cstate="email">
          <a:extLst>
            <a:ext uri="{28A0092B-C50C-407E-A947-70E740481C1C}">
              <a14:useLocalDpi xmlns:a14="http://schemas.microsoft.com/office/drawing/2010/main"/>
            </a:ext>
          </a:extLst>
        </a:blip>
        <a:srcRect/>
        <a:stretch>
          <a:fillRect/>
        </a:stretch>
      </xdr:blipFill>
      <xdr:spPr bwMode="auto">
        <a:xfrm>
          <a:off x="1209675" y="242763675"/>
          <a:ext cx="1057275" cy="11301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263</xdr:row>
      <xdr:rowOff>152400</xdr:rowOff>
    </xdr:from>
    <xdr:to>
      <xdr:col>1</xdr:col>
      <xdr:colOff>1514474</xdr:colOff>
      <xdr:row>263</xdr:row>
      <xdr:rowOff>1078666</xdr:rowOff>
    </xdr:to>
    <xdr:pic>
      <xdr:nvPicPr>
        <xdr:cNvPr id="325" name="Picture 1">
          <a:extLst>
            <a:ext uri="{FF2B5EF4-FFF2-40B4-BE49-F238E27FC236}">
              <a16:creationId xmlns:a16="http://schemas.microsoft.com/office/drawing/2014/main" id="{14A85A30-AD4A-4596-8ABA-BA58987E9F74}"/>
            </a:ext>
          </a:extLst>
        </xdr:cNvPr>
        <xdr:cNvPicPr>
          <a:picLocks noChangeAspect="1"/>
        </xdr:cNvPicPr>
      </xdr:nvPicPr>
      <xdr:blipFill>
        <a:blip xmlns:r="http://schemas.openxmlformats.org/officeDocument/2006/relationships" r:embed="rId173" cstate="email">
          <a:extLst>
            <a:ext uri="{28A0092B-C50C-407E-A947-70E740481C1C}">
              <a14:useLocalDpi xmlns:a14="http://schemas.microsoft.com/office/drawing/2010/main"/>
            </a:ext>
          </a:extLst>
        </a:blip>
        <a:srcRect/>
        <a:stretch>
          <a:fillRect/>
        </a:stretch>
      </xdr:blipFill>
      <xdr:spPr bwMode="auto">
        <a:xfrm>
          <a:off x="1038224" y="236867700"/>
          <a:ext cx="1457325" cy="92626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244</xdr:row>
      <xdr:rowOff>38100</xdr:rowOff>
    </xdr:from>
    <xdr:to>
      <xdr:col>1</xdr:col>
      <xdr:colOff>1295400</xdr:colOff>
      <xdr:row>244</xdr:row>
      <xdr:rowOff>1069827</xdr:rowOff>
    </xdr:to>
    <xdr:pic>
      <xdr:nvPicPr>
        <xdr:cNvPr id="326" name="Picture 4">
          <a:extLst>
            <a:ext uri="{FF2B5EF4-FFF2-40B4-BE49-F238E27FC236}">
              <a16:creationId xmlns:a16="http://schemas.microsoft.com/office/drawing/2014/main" id="{8B4CA6EA-CC6F-45EC-BBBD-E0E4C11D2F0A}"/>
            </a:ext>
          </a:extLst>
        </xdr:cNvPr>
        <xdr:cNvPicPr>
          <a:picLocks noChangeAspect="1"/>
        </xdr:cNvPicPr>
      </xdr:nvPicPr>
      <xdr:blipFill>
        <a:blip xmlns:r="http://schemas.openxmlformats.org/officeDocument/2006/relationships" r:embed="rId174" cstate="email">
          <a:extLst>
            <a:ext uri="{28A0092B-C50C-407E-A947-70E740481C1C}">
              <a14:useLocalDpi xmlns:a14="http://schemas.microsoft.com/office/drawing/2010/main"/>
            </a:ext>
          </a:extLst>
        </a:blip>
        <a:srcRect/>
        <a:stretch>
          <a:fillRect/>
        </a:stretch>
      </xdr:blipFill>
      <xdr:spPr bwMode="auto">
        <a:xfrm>
          <a:off x="1114425" y="215150700"/>
          <a:ext cx="1162050" cy="103172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248</xdr:row>
      <xdr:rowOff>38099</xdr:rowOff>
    </xdr:from>
    <xdr:to>
      <xdr:col>1</xdr:col>
      <xdr:colOff>1228725</xdr:colOff>
      <xdr:row>248</xdr:row>
      <xdr:rowOff>1120848</xdr:rowOff>
    </xdr:to>
    <xdr:pic>
      <xdr:nvPicPr>
        <xdr:cNvPr id="328" name="Picture 1">
          <a:extLst>
            <a:ext uri="{FF2B5EF4-FFF2-40B4-BE49-F238E27FC236}">
              <a16:creationId xmlns:a16="http://schemas.microsoft.com/office/drawing/2014/main" id="{C4043CC1-3ED3-40A5-B144-33CD7F1C3B1F}"/>
            </a:ext>
          </a:extLst>
        </xdr:cNvPr>
        <xdr:cNvPicPr>
          <a:picLocks noChangeAspect="1"/>
        </xdr:cNvPicPr>
      </xdr:nvPicPr>
      <xdr:blipFill>
        <a:blip xmlns:r="http://schemas.openxmlformats.org/officeDocument/2006/relationships" r:embed="rId175" cstate="email">
          <a:extLst>
            <a:ext uri="{28A0092B-C50C-407E-A947-70E740481C1C}">
              <a14:useLocalDpi xmlns:a14="http://schemas.microsoft.com/office/drawing/2010/main"/>
            </a:ext>
          </a:extLst>
        </a:blip>
        <a:srcRect/>
        <a:stretch>
          <a:fillRect/>
        </a:stretch>
      </xdr:blipFill>
      <xdr:spPr bwMode="auto">
        <a:xfrm>
          <a:off x="1219200" y="219951299"/>
          <a:ext cx="990600" cy="10827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251</xdr:row>
      <xdr:rowOff>38100</xdr:rowOff>
    </xdr:from>
    <xdr:to>
      <xdr:col>1</xdr:col>
      <xdr:colOff>1201440</xdr:colOff>
      <xdr:row>251</xdr:row>
      <xdr:rowOff>1190625</xdr:rowOff>
    </xdr:to>
    <xdr:pic>
      <xdr:nvPicPr>
        <xdr:cNvPr id="329" name="Picture 3">
          <a:extLst>
            <a:ext uri="{FF2B5EF4-FFF2-40B4-BE49-F238E27FC236}">
              <a16:creationId xmlns:a16="http://schemas.microsoft.com/office/drawing/2014/main" id="{F93780B3-5A35-4B60-AB34-BE63F62068A9}"/>
            </a:ext>
          </a:extLst>
        </xdr:cNvPr>
        <xdr:cNvPicPr>
          <a:picLocks noChangeAspect="1"/>
        </xdr:cNvPicPr>
      </xdr:nvPicPr>
      <xdr:blipFill>
        <a:blip xmlns:r="http://schemas.openxmlformats.org/officeDocument/2006/relationships" r:embed="rId176" cstate="email">
          <a:extLst>
            <a:ext uri="{28A0092B-C50C-407E-A947-70E740481C1C}">
              <a14:useLocalDpi xmlns:a14="http://schemas.microsoft.com/office/drawing/2010/main"/>
            </a:ext>
          </a:extLst>
        </a:blip>
        <a:srcRect/>
        <a:stretch>
          <a:fillRect/>
        </a:stretch>
      </xdr:blipFill>
      <xdr:spPr bwMode="auto">
        <a:xfrm>
          <a:off x="1162050" y="223551750"/>
          <a:ext cx="102046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252</xdr:row>
      <xdr:rowOff>28574</xdr:rowOff>
    </xdr:from>
    <xdr:to>
      <xdr:col>1</xdr:col>
      <xdr:colOff>1143000</xdr:colOff>
      <xdr:row>253</xdr:row>
      <xdr:rowOff>8387</xdr:rowOff>
    </xdr:to>
    <xdr:pic>
      <xdr:nvPicPr>
        <xdr:cNvPr id="330" name="Picture 4">
          <a:extLst>
            <a:ext uri="{FF2B5EF4-FFF2-40B4-BE49-F238E27FC236}">
              <a16:creationId xmlns:a16="http://schemas.microsoft.com/office/drawing/2014/main" id="{A476B3F6-50DE-4483-8715-F257B7719538}"/>
            </a:ext>
          </a:extLst>
        </xdr:cNvPr>
        <xdr:cNvPicPr>
          <a:picLocks noChangeAspect="1"/>
        </xdr:cNvPicPr>
      </xdr:nvPicPr>
      <xdr:blipFill>
        <a:blip xmlns:r="http://schemas.openxmlformats.org/officeDocument/2006/relationships" r:embed="rId177" cstate="email">
          <a:extLst>
            <a:ext uri="{28A0092B-C50C-407E-A947-70E740481C1C}">
              <a14:useLocalDpi xmlns:a14="http://schemas.microsoft.com/office/drawing/2010/main"/>
            </a:ext>
          </a:extLst>
        </a:blip>
        <a:srcRect/>
        <a:stretch>
          <a:fillRect/>
        </a:stretch>
      </xdr:blipFill>
      <xdr:spPr bwMode="auto">
        <a:xfrm>
          <a:off x="1333500" y="224742374"/>
          <a:ext cx="790575" cy="11799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239</xdr:row>
      <xdr:rowOff>238125</xdr:rowOff>
    </xdr:from>
    <xdr:to>
      <xdr:col>1</xdr:col>
      <xdr:colOff>1533712</xdr:colOff>
      <xdr:row>239</xdr:row>
      <xdr:rowOff>876300</xdr:rowOff>
    </xdr:to>
    <xdr:pic>
      <xdr:nvPicPr>
        <xdr:cNvPr id="331" name="Picture 1">
          <a:extLst>
            <a:ext uri="{FF2B5EF4-FFF2-40B4-BE49-F238E27FC236}">
              <a16:creationId xmlns:a16="http://schemas.microsoft.com/office/drawing/2014/main" id="{EB269F61-367C-4932-A7FB-CB79B8E1F2B3}"/>
            </a:ext>
          </a:extLst>
        </xdr:cNvPr>
        <xdr:cNvPicPr>
          <a:picLocks noChangeAspect="1"/>
        </xdr:cNvPicPr>
      </xdr:nvPicPr>
      <xdr:blipFill>
        <a:blip xmlns:r="http://schemas.openxmlformats.org/officeDocument/2006/relationships" r:embed="rId178" cstate="email">
          <a:extLst>
            <a:ext uri="{28A0092B-C50C-407E-A947-70E740481C1C}">
              <a14:useLocalDpi xmlns:a14="http://schemas.microsoft.com/office/drawing/2010/main"/>
            </a:ext>
          </a:extLst>
        </a:blip>
        <a:srcRect/>
        <a:stretch>
          <a:fillRect/>
        </a:stretch>
      </xdr:blipFill>
      <xdr:spPr bwMode="auto">
        <a:xfrm>
          <a:off x="1038225" y="210550125"/>
          <a:ext cx="1476562" cy="638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276225</xdr:colOff>
      <xdr:row>269</xdr:row>
      <xdr:rowOff>19050</xdr:rowOff>
    </xdr:from>
    <xdr:to>
      <xdr:col>1</xdr:col>
      <xdr:colOff>1190625</xdr:colOff>
      <xdr:row>269</xdr:row>
      <xdr:rowOff>1182832</xdr:rowOff>
    </xdr:to>
    <xdr:pic>
      <xdr:nvPicPr>
        <xdr:cNvPr id="332" name="Picture 4">
          <a:extLst>
            <a:ext uri="{FF2B5EF4-FFF2-40B4-BE49-F238E27FC236}">
              <a16:creationId xmlns:a16="http://schemas.microsoft.com/office/drawing/2014/main" id="{9010BA29-AB73-4FC5-89B3-6DC4DBA44A2D}"/>
            </a:ext>
          </a:extLst>
        </xdr:cNvPr>
        <xdr:cNvPicPr>
          <a:picLocks noChangeAspect="1"/>
        </xdr:cNvPicPr>
      </xdr:nvPicPr>
      <xdr:blipFill>
        <a:blip xmlns:r="http://schemas.openxmlformats.org/officeDocument/2006/relationships" r:embed="rId179" cstate="email">
          <a:extLst>
            <a:ext uri="{28A0092B-C50C-407E-A947-70E740481C1C}">
              <a14:useLocalDpi xmlns:a14="http://schemas.microsoft.com/office/drawing/2010/main"/>
            </a:ext>
          </a:extLst>
        </a:blip>
        <a:srcRect/>
        <a:stretch>
          <a:fillRect/>
        </a:stretch>
      </xdr:blipFill>
      <xdr:spPr bwMode="auto">
        <a:xfrm>
          <a:off x="1257300" y="243935250"/>
          <a:ext cx="914400" cy="11637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261</xdr:row>
      <xdr:rowOff>28574</xdr:rowOff>
    </xdr:from>
    <xdr:to>
      <xdr:col>1</xdr:col>
      <xdr:colOff>1219200</xdr:colOff>
      <xdr:row>261</xdr:row>
      <xdr:rowOff>1119237</xdr:rowOff>
    </xdr:to>
    <xdr:pic>
      <xdr:nvPicPr>
        <xdr:cNvPr id="333" name="Picture 5">
          <a:extLst>
            <a:ext uri="{FF2B5EF4-FFF2-40B4-BE49-F238E27FC236}">
              <a16:creationId xmlns:a16="http://schemas.microsoft.com/office/drawing/2014/main" id="{A30D0F3D-3CFA-4446-8DA0-B379C7083DD3}"/>
            </a:ext>
          </a:extLst>
        </xdr:cNvPr>
        <xdr:cNvPicPr>
          <a:picLocks noChangeAspect="1"/>
        </xdr:cNvPicPr>
      </xdr:nvPicPr>
      <xdr:blipFill>
        <a:blip xmlns:r="http://schemas.openxmlformats.org/officeDocument/2006/relationships" r:embed="rId180" cstate="email">
          <a:extLst>
            <a:ext uri="{28A0092B-C50C-407E-A947-70E740481C1C}">
              <a14:useLocalDpi xmlns:a14="http://schemas.microsoft.com/office/drawing/2010/main"/>
            </a:ext>
          </a:extLst>
        </a:blip>
        <a:srcRect/>
        <a:stretch>
          <a:fillRect/>
        </a:stretch>
      </xdr:blipFill>
      <xdr:spPr bwMode="auto">
        <a:xfrm>
          <a:off x="1143000" y="234343574"/>
          <a:ext cx="1057275" cy="10906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271</xdr:row>
      <xdr:rowOff>85725</xdr:rowOff>
    </xdr:from>
    <xdr:to>
      <xdr:col>1</xdr:col>
      <xdr:colOff>1190624</xdr:colOff>
      <xdr:row>271</xdr:row>
      <xdr:rowOff>1163810</xdr:rowOff>
    </xdr:to>
    <xdr:pic>
      <xdr:nvPicPr>
        <xdr:cNvPr id="334" name="Picture 3">
          <a:extLst>
            <a:ext uri="{FF2B5EF4-FFF2-40B4-BE49-F238E27FC236}">
              <a16:creationId xmlns:a16="http://schemas.microsoft.com/office/drawing/2014/main" id="{CFABE635-E962-4828-A05E-727EBEFA3190}"/>
            </a:ext>
          </a:extLst>
        </xdr:cNvPr>
        <xdr:cNvPicPr>
          <a:picLocks noChangeAspect="1" noChangeArrowheads="1"/>
        </xdr:cNvPicPr>
      </xdr:nvPicPr>
      <xdr:blipFill>
        <a:blip xmlns:r="http://schemas.openxmlformats.org/officeDocument/2006/relationships" r:embed="rId181" cstate="email">
          <a:extLst>
            <a:ext uri="{28A0092B-C50C-407E-A947-70E740481C1C}">
              <a14:useLocalDpi xmlns:a14="http://schemas.microsoft.com/office/drawing/2010/main"/>
            </a:ext>
          </a:extLst>
        </a:blip>
        <a:srcRect/>
        <a:stretch>
          <a:fillRect/>
        </a:stretch>
      </xdr:blipFill>
      <xdr:spPr bwMode="auto">
        <a:xfrm>
          <a:off x="1057274" y="246402225"/>
          <a:ext cx="1114425" cy="1078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282</xdr:row>
      <xdr:rowOff>114300</xdr:rowOff>
    </xdr:from>
    <xdr:to>
      <xdr:col>2</xdr:col>
      <xdr:colOff>0</xdr:colOff>
      <xdr:row>282</xdr:row>
      <xdr:rowOff>781050</xdr:rowOff>
    </xdr:to>
    <xdr:pic>
      <xdr:nvPicPr>
        <xdr:cNvPr id="336" name="Picture 1">
          <a:extLst>
            <a:ext uri="{FF2B5EF4-FFF2-40B4-BE49-F238E27FC236}">
              <a16:creationId xmlns:a16="http://schemas.microsoft.com/office/drawing/2014/main" id="{F72B1646-7C47-440B-8D59-C02B2E24807E}"/>
            </a:ext>
          </a:extLst>
        </xdr:cNvPr>
        <xdr:cNvPicPr>
          <a:picLocks noChangeAspect="1"/>
        </xdr:cNvPicPr>
      </xdr:nvPicPr>
      <xdr:blipFill>
        <a:blip xmlns:r="http://schemas.openxmlformats.org/officeDocument/2006/relationships" r:embed="rId182" cstate="email">
          <a:extLst>
            <a:ext uri="{28A0092B-C50C-407E-A947-70E740481C1C}">
              <a14:useLocalDpi xmlns:a14="http://schemas.microsoft.com/office/drawing/2010/main"/>
            </a:ext>
          </a:extLst>
        </a:blip>
        <a:srcRect/>
        <a:stretch>
          <a:fillRect/>
        </a:stretch>
      </xdr:blipFill>
      <xdr:spPr bwMode="auto">
        <a:xfrm>
          <a:off x="1114425" y="259851525"/>
          <a:ext cx="819150" cy="666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286</xdr:row>
      <xdr:rowOff>66675</xdr:rowOff>
    </xdr:from>
    <xdr:to>
      <xdr:col>2</xdr:col>
      <xdr:colOff>0</xdr:colOff>
      <xdr:row>286</xdr:row>
      <xdr:rowOff>885825</xdr:rowOff>
    </xdr:to>
    <xdr:pic>
      <xdr:nvPicPr>
        <xdr:cNvPr id="337" name="Picture 130">
          <a:extLst>
            <a:ext uri="{FF2B5EF4-FFF2-40B4-BE49-F238E27FC236}">
              <a16:creationId xmlns:a16="http://schemas.microsoft.com/office/drawing/2014/main" id="{E2CA1412-97C9-42EA-BA28-48B9EFCFFF15}"/>
            </a:ext>
          </a:extLst>
        </xdr:cNvPr>
        <xdr:cNvPicPr>
          <a:picLocks noChangeAspect="1"/>
        </xdr:cNvPicPr>
      </xdr:nvPicPr>
      <xdr:blipFill>
        <a:blip xmlns:r="http://schemas.openxmlformats.org/officeDocument/2006/relationships" r:embed="rId183" cstate="email">
          <a:extLst>
            <a:ext uri="{28A0092B-C50C-407E-A947-70E740481C1C}">
              <a14:useLocalDpi xmlns:a14="http://schemas.microsoft.com/office/drawing/2010/main"/>
            </a:ext>
          </a:extLst>
        </a:blip>
        <a:srcRect/>
        <a:stretch>
          <a:fillRect/>
        </a:stretch>
      </xdr:blipFill>
      <xdr:spPr bwMode="auto">
        <a:xfrm>
          <a:off x="971550" y="262718550"/>
          <a:ext cx="1143000"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281</xdr:row>
      <xdr:rowOff>171450</xdr:rowOff>
    </xdr:from>
    <xdr:to>
      <xdr:col>2</xdr:col>
      <xdr:colOff>0</xdr:colOff>
      <xdr:row>281</xdr:row>
      <xdr:rowOff>762000</xdr:rowOff>
    </xdr:to>
    <xdr:pic>
      <xdr:nvPicPr>
        <xdr:cNvPr id="338" name="Picture 3">
          <a:extLst>
            <a:ext uri="{FF2B5EF4-FFF2-40B4-BE49-F238E27FC236}">
              <a16:creationId xmlns:a16="http://schemas.microsoft.com/office/drawing/2014/main" id="{07DE30D7-F286-46D5-B4EC-4A2EDA3CADD7}"/>
            </a:ext>
          </a:extLst>
        </xdr:cNvPr>
        <xdr:cNvPicPr>
          <a:picLocks noChangeAspect="1"/>
        </xdr:cNvPicPr>
      </xdr:nvPicPr>
      <xdr:blipFill>
        <a:blip xmlns:r="http://schemas.openxmlformats.org/officeDocument/2006/relationships" r:embed="rId184" cstate="email">
          <a:extLst>
            <a:ext uri="{28A0092B-C50C-407E-A947-70E740481C1C}">
              <a14:useLocalDpi xmlns:a14="http://schemas.microsoft.com/office/drawing/2010/main"/>
            </a:ext>
          </a:extLst>
        </a:blip>
        <a:srcRect/>
        <a:stretch>
          <a:fillRect/>
        </a:stretch>
      </xdr:blipFill>
      <xdr:spPr bwMode="auto">
        <a:xfrm>
          <a:off x="962025" y="258937125"/>
          <a:ext cx="1133475" cy="590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280</xdr:row>
      <xdr:rowOff>190500</xdr:rowOff>
    </xdr:from>
    <xdr:to>
      <xdr:col>2</xdr:col>
      <xdr:colOff>0</xdr:colOff>
      <xdr:row>280</xdr:row>
      <xdr:rowOff>800100</xdr:rowOff>
    </xdr:to>
    <xdr:pic>
      <xdr:nvPicPr>
        <xdr:cNvPr id="339" name="Picture 150">
          <a:extLst>
            <a:ext uri="{FF2B5EF4-FFF2-40B4-BE49-F238E27FC236}">
              <a16:creationId xmlns:a16="http://schemas.microsoft.com/office/drawing/2014/main" id="{BE09CB2B-087D-4C0F-8ABA-0F4E8A79BD52}"/>
            </a:ext>
          </a:extLst>
        </xdr:cNvPr>
        <xdr:cNvPicPr>
          <a:picLocks noChangeAspect="1"/>
        </xdr:cNvPicPr>
      </xdr:nvPicPr>
      <xdr:blipFill>
        <a:blip xmlns:r="http://schemas.openxmlformats.org/officeDocument/2006/relationships" r:embed="rId185" cstate="email">
          <a:extLst>
            <a:ext uri="{28A0092B-C50C-407E-A947-70E740481C1C}">
              <a14:useLocalDpi xmlns:a14="http://schemas.microsoft.com/office/drawing/2010/main"/>
            </a:ext>
          </a:extLst>
        </a:blip>
        <a:srcRect r="-2"/>
        <a:stretch>
          <a:fillRect/>
        </a:stretch>
      </xdr:blipFill>
      <xdr:spPr bwMode="auto">
        <a:xfrm>
          <a:off x="962025" y="257984625"/>
          <a:ext cx="1143000" cy="609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283</xdr:row>
      <xdr:rowOff>114300</xdr:rowOff>
    </xdr:from>
    <xdr:to>
      <xdr:col>2</xdr:col>
      <xdr:colOff>0</xdr:colOff>
      <xdr:row>283</xdr:row>
      <xdr:rowOff>923925</xdr:rowOff>
    </xdr:to>
    <xdr:pic>
      <xdr:nvPicPr>
        <xdr:cNvPr id="340" name="lightboxImage" descr="http://uk.pdbmakita.com/images/3_Makita/301_machines/3011_machine_main/30114_JPEG_Product/DGA452Z.jpg">
          <a:extLst>
            <a:ext uri="{FF2B5EF4-FFF2-40B4-BE49-F238E27FC236}">
              <a16:creationId xmlns:a16="http://schemas.microsoft.com/office/drawing/2014/main" id="{9803B337-0CC6-42D4-ABA0-4FE30C0CC7A5}"/>
            </a:ext>
          </a:extLst>
        </xdr:cNvPr>
        <xdr:cNvPicPr>
          <a:picLocks noChangeAspect="1" noChangeArrowheads="1"/>
        </xdr:cNvPicPr>
      </xdr:nvPicPr>
      <xdr:blipFill>
        <a:blip xmlns:r="http://schemas.openxmlformats.org/officeDocument/2006/relationships" r:embed="rId186" cstate="email">
          <a:extLst>
            <a:ext uri="{28A0092B-C50C-407E-A947-70E740481C1C}">
              <a14:useLocalDpi xmlns:a14="http://schemas.microsoft.com/office/drawing/2010/main"/>
            </a:ext>
          </a:extLst>
        </a:blip>
        <a:srcRect/>
        <a:stretch>
          <a:fillRect/>
        </a:stretch>
      </xdr:blipFill>
      <xdr:spPr bwMode="auto">
        <a:xfrm>
          <a:off x="971550" y="260823075"/>
          <a:ext cx="1123950" cy="809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oneCellAnchor>
    <xdr:from>
      <xdr:col>1</xdr:col>
      <xdr:colOff>0</xdr:colOff>
      <xdr:row>285</xdr:row>
      <xdr:rowOff>0</xdr:rowOff>
    </xdr:from>
    <xdr:ext cx="304800" cy="304800"/>
    <xdr:sp macro="" textlink="">
      <xdr:nvSpPr>
        <xdr:cNvPr id="341" name="lightboxImage" descr="http://uk.pdbmakita.com/images/3_Makita/301_machines/3011_machine_main/30114_JPEG_Product/1806B.jpg">
          <a:extLst>
            <a:ext uri="{FF2B5EF4-FFF2-40B4-BE49-F238E27FC236}">
              <a16:creationId xmlns:a16="http://schemas.microsoft.com/office/drawing/2014/main" id="{0BBD50D8-115E-4CA4-AF65-2E8F99246CFE}"/>
            </a:ext>
          </a:extLst>
        </xdr:cNvPr>
        <xdr:cNvSpPr>
          <a:spLocks noChangeAspect="1" noChangeArrowheads="1"/>
        </xdr:cNvSpPr>
      </xdr:nvSpPr>
      <xdr:spPr bwMode="auto">
        <a:xfrm>
          <a:off x="914400" y="261680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oneCellAnchor>
    <xdr:from>
      <xdr:col>1</xdr:col>
      <xdr:colOff>0</xdr:colOff>
      <xdr:row>285</xdr:row>
      <xdr:rowOff>0</xdr:rowOff>
    </xdr:from>
    <xdr:ext cx="304800" cy="304800"/>
    <xdr:sp macro="" textlink="">
      <xdr:nvSpPr>
        <xdr:cNvPr id="342" name="lightboxImage" descr="http://uk.pdbmakita.com/images/3_Makita/301_machines/3011_machine_main/30114_JPEG_Product/1806B.jpg">
          <a:extLst>
            <a:ext uri="{FF2B5EF4-FFF2-40B4-BE49-F238E27FC236}">
              <a16:creationId xmlns:a16="http://schemas.microsoft.com/office/drawing/2014/main" id="{F50D419A-C6F0-4696-BF57-E67DC5D5BB26}"/>
            </a:ext>
          </a:extLst>
        </xdr:cNvPr>
        <xdr:cNvSpPr>
          <a:spLocks noChangeAspect="1" noChangeArrowheads="1"/>
        </xdr:cNvSpPr>
      </xdr:nvSpPr>
      <xdr:spPr bwMode="auto">
        <a:xfrm>
          <a:off x="914400" y="261680325"/>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oneCellAnchor>
  <xdr:twoCellAnchor>
    <xdr:from>
      <xdr:col>1</xdr:col>
      <xdr:colOff>47625</xdr:colOff>
      <xdr:row>290</xdr:row>
      <xdr:rowOff>161925</xdr:rowOff>
    </xdr:from>
    <xdr:to>
      <xdr:col>1</xdr:col>
      <xdr:colOff>1552575</xdr:colOff>
      <xdr:row>290</xdr:row>
      <xdr:rowOff>1096450</xdr:rowOff>
    </xdr:to>
    <xdr:pic>
      <xdr:nvPicPr>
        <xdr:cNvPr id="344" name="Picture 319">
          <a:extLst>
            <a:ext uri="{FF2B5EF4-FFF2-40B4-BE49-F238E27FC236}">
              <a16:creationId xmlns:a16="http://schemas.microsoft.com/office/drawing/2014/main" id="{A2DE6EC1-3A89-4A02-9B79-7A9CCFEA11E0}"/>
            </a:ext>
          </a:extLst>
        </xdr:cNvPr>
        <xdr:cNvPicPr>
          <a:picLocks noChangeAspect="1"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1028700" y="280425525"/>
          <a:ext cx="1504950" cy="93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57149</xdr:colOff>
      <xdr:row>292</xdr:row>
      <xdr:rowOff>133349</xdr:rowOff>
    </xdr:from>
    <xdr:to>
      <xdr:col>1</xdr:col>
      <xdr:colOff>1564606</xdr:colOff>
      <xdr:row>292</xdr:row>
      <xdr:rowOff>1057274</xdr:rowOff>
    </xdr:to>
    <xdr:pic>
      <xdr:nvPicPr>
        <xdr:cNvPr id="347" name="Picture 316">
          <a:extLst>
            <a:ext uri="{FF2B5EF4-FFF2-40B4-BE49-F238E27FC236}">
              <a16:creationId xmlns:a16="http://schemas.microsoft.com/office/drawing/2014/main" id="{1CAEFB17-4EDF-47DF-AAAB-21140874BDCB}"/>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38224" y="282797249"/>
          <a:ext cx="150745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47624</xdr:colOff>
      <xdr:row>295</xdr:row>
      <xdr:rowOff>152400</xdr:rowOff>
    </xdr:from>
    <xdr:to>
      <xdr:col>1</xdr:col>
      <xdr:colOff>1581291</xdr:colOff>
      <xdr:row>295</xdr:row>
      <xdr:rowOff>981075</xdr:rowOff>
    </xdr:to>
    <xdr:pic>
      <xdr:nvPicPr>
        <xdr:cNvPr id="349" name="Picture 1">
          <a:extLst>
            <a:ext uri="{FF2B5EF4-FFF2-40B4-BE49-F238E27FC236}">
              <a16:creationId xmlns:a16="http://schemas.microsoft.com/office/drawing/2014/main" id="{932BA67B-879C-4D59-9B95-CF8F829F3389}"/>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1028699" y="117005100"/>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190499</xdr:colOff>
      <xdr:row>306</xdr:row>
      <xdr:rowOff>28575</xdr:rowOff>
    </xdr:from>
    <xdr:to>
      <xdr:col>1</xdr:col>
      <xdr:colOff>1287660</xdr:colOff>
      <xdr:row>306</xdr:row>
      <xdr:rowOff>1185365</xdr:rowOff>
    </xdr:to>
    <xdr:pic>
      <xdr:nvPicPr>
        <xdr:cNvPr id="378" name="Picture 36" descr="Maxim Rusty Clip Remover F2111">
          <a:extLst>
            <a:ext uri="{FF2B5EF4-FFF2-40B4-BE49-F238E27FC236}">
              <a16:creationId xmlns:a16="http://schemas.microsoft.com/office/drawing/2014/main" id="{0DA89B53-BCFE-4BE3-933C-47B49B683DAB}"/>
            </a:ext>
          </a:extLst>
        </xdr:cNvPr>
        <xdr:cNvPicPr>
          <a:picLocks noChangeAspect="1" noChangeArrowheads="1"/>
        </xdr:cNvPicPr>
      </xdr:nvPicPr>
      <xdr:blipFill>
        <a:blip xmlns:r="http://schemas.openxmlformats.org/officeDocument/2006/relationships" r:embed="rId190" cstate="email">
          <a:extLst>
            <a:ext uri="{28A0092B-C50C-407E-A947-70E740481C1C}">
              <a14:useLocalDpi xmlns:a14="http://schemas.microsoft.com/office/drawing/2010/main"/>
            </a:ext>
          </a:extLst>
        </a:blip>
        <a:srcRect/>
        <a:stretch>
          <a:fillRect/>
        </a:stretch>
      </xdr:blipFill>
      <xdr:spPr bwMode="auto">
        <a:xfrm>
          <a:off x="1171574" y="281149425"/>
          <a:ext cx="1097161" cy="11567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114299</xdr:colOff>
      <xdr:row>301</xdr:row>
      <xdr:rowOff>19050</xdr:rowOff>
    </xdr:from>
    <xdr:to>
      <xdr:col>1</xdr:col>
      <xdr:colOff>1317326</xdr:colOff>
      <xdr:row>301</xdr:row>
      <xdr:rowOff>1142632</xdr:rowOff>
    </xdr:to>
    <xdr:pic>
      <xdr:nvPicPr>
        <xdr:cNvPr id="379" name="Picture 144" descr="http://www.maximpower.co.uk/productimages/master35a.jpg">
          <a:extLst>
            <a:ext uri="{FF2B5EF4-FFF2-40B4-BE49-F238E27FC236}">
              <a16:creationId xmlns:a16="http://schemas.microsoft.com/office/drawing/2014/main" id="{03BED3A1-97DB-4BFE-8368-23F73574AA7F}"/>
            </a:ext>
          </a:extLst>
        </xdr:cNvPr>
        <xdr:cNvPicPr>
          <a:picLocks noChangeAspect="1" noChangeArrowheads="1"/>
        </xdr:cNvPicPr>
      </xdr:nvPicPr>
      <xdr:blipFill>
        <a:blip xmlns:r="http://schemas.openxmlformats.org/officeDocument/2006/relationships" r:embed="rId191" cstate="email">
          <a:extLst>
            <a:ext uri="{28A0092B-C50C-407E-A947-70E740481C1C}">
              <a14:useLocalDpi xmlns:a14="http://schemas.microsoft.com/office/drawing/2010/main"/>
            </a:ext>
          </a:extLst>
        </a:blip>
        <a:srcRect/>
        <a:stretch>
          <a:fillRect/>
        </a:stretch>
      </xdr:blipFill>
      <xdr:spPr bwMode="auto">
        <a:xfrm>
          <a:off x="1095374" y="277539450"/>
          <a:ext cx="1203027" cy="112358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300</xdr:row>
      <xdr:rowOff>47624</xdr:rowOff>
    </xdr:from>
    <xdr:to>
      <xdr:col>1</xdr:col>
      <xdr:colOff>1476375</xdr:colOff>
      <xdr:row>300</xdr:row>
      <xdr:rowOff>1150709</xdr:rowOff>
    </xdr:to>
    <xdr:pic>
      <xdr:nvPicPr>
        <xdr:cNvPr id="380" name="Picture 188">
          <a:extLst>
            <a:ext uri="{FF2B5EF4-FFF2-40B4-BE49-F238E27FC236}">
              <a16:creationId xmlns:a16="http://schemas.microsoft.com/office/drawing/2014/main" id="{5FB5BB61-4F5A-43C5-86E0-32389560722B}"/>
            </a:ext>
          </a:extLst>
        </xdr:cNvPr>
        <xdr:cNvPicPr>
          <a:picLocks noChangeAspect="1" noChangeArrowheads="1"/>
        </xdr:cNvPicPr>
      </xdr:nvPicPr>
      <xdr:blipFill>
        <a:blip xmlns:r="http://schemas.openxmlformats.org/officeDocument/2006/relationships" r:embed="rId192" cstate="email">
          <a:extLst>
            <a:ext uri="{28A0092B-C50C-407E-A947-70E740481C1C}">
              <a14:useLocalDpi xmlns:a14="http://schemas.microsoft.com/office/drawing/2010/main"/>
            </a:ext>
          </a:extLst>
        </a:blip>
        <a:srcRect/>
        <a:stretch>
          <a:fillRect/>
        </a:stretch>
      </xdr:blipFill>
      <xdr:spPr bwMode="auto">
        <a:xfrm>
          <a:off x="1009650" y="276367874"/>
          <a:ext cx="1447800" cy="110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123824</xdr:colOff>
      <xdr:row>304</xdr:row>
      <xdr:rowOff>19050</xdr:rowOff>
    </xdr:from>
    <xdr:to>
      <xdr:col>1</xdr:col>
      <xdr:colOff>1336475</xdr:colOff>
      <xdr:row>304</xdr:row>
      <xdr:rowOff>1150858</xdr:rowOff>
    </xdr:to>
    <xdr:pic>
      <xdr:nvPicPr>
        <xdr:cNvPr id="381" name="Picture 144" descr="http://www.maximpower.co.uk/productimages/master35a.jpg">
          <a:extLst>
            <a:ext uri="{FF2B5EF4-FFF2-40B4-BE49-F238E27FC236}">
              <a16:creationId xmlns:a16="http://schemas.microsoft.com/office/drawing/2014/main" id="{C8FA4E2C-57FE-4E61-BAA3-24B62830B0EB}"/>
            </a:ext>
          </a:extLst>
        </xdr:cNvPr>
        <xdr:cNvPicPr>
          <a:picLocks noChangeAspect="1" noChangeArrowheads="1"/>
        </xdr:cNvPicPr>
      </xdr:nvPicPr>
      <xdr:blipFill>
        <a:blip xmlns:r="http://schemas.openxmlformats.org/officeDocument/2006/relationships" r:embed="rId193" cstate="email">
          <a:extLst>
            <a:ext uri="{28A0092B-C50C-407E-A947-70E740481C1C}">
              <a14:useLocalDpi xmlns:a14="http://schemas.microsoft.com/office/drawing/2010/main"/>
            </a:ext>
          </a:extLst>
        </a:blip>
        <a:srcRect/>
        <a:stretch>
          <a:fillRect/>
        </a:stretch>
      </xdr:blipFill>
      <xdr:spPr bwMode="auto">
        <a:xfrm>
          <a:off x="1104899" y="278739600"/>
          <a:ext cx="1212651" cy="113180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123825</xdr:colOff>
      <xdr:row>305</xdr:row>
      <xdr:rowOff>28574</xdr:rowOff>
    </xdr:from>
    <xdr:to>
      <xdr:col>1</xdr:col>
      <xdr:colOff>1346101</xdr:colOff>
      <xdr:row>305</xdr:row>
      <xdr:rowOff>1169365</xdr:rowOff>
    </xdr:to>
    <xdr:pic>
      <xdr:nvPicPr>
        <xdr:cNvPr id="382" name="Picture 144" descr="http://www.maximpower.co.uk/productimages/master35a.jpg">
          <a:extLst>
            <a:ext uri="{FF2B5EF4-FFF2-40B4-BE49-F238E27FC236}">
              <a16:creationId xmlns:a16="http://schemas.microsoft.com/office/drawing/2014/main" id="{3997118E-AA97-4C6A-A011-E61E479FBC24}"/>
            </a:ext>
          </a:extLst>
        </xdr:cNvPr>
        <xdr:cNvPicPr>
          <a:picLocks noChangeAspect="1" noChangeArrowheads="1"/>
        </xdr:cNvPicPr>
      </xdr:nvPicPr>
      <xdr:blipFill>
        <a:blip xmlns:r="http://schemas.openxmlformats.org/officeDocument/2006/relationships" r:embed="rId194" cstate="email">
          <a:extLst>
            <a:ext uri="{28A0092B-C50C-407E-A947-70E740481C1C}">
              <a14:useLocalDpi xmlns:a14="http://schemas.microsoft.com/office/drawing/2010/main"/>
            </a:ext>
          </a:extLst>
        </a:blip>
        <a:srcRect/>
        <a:stretch>
          <a:fillRect/>
        </a:stretch>
      </xdr:blipFill>
      <xdr:spPr bwMode="auto">
        <a:xfrm>
          <a:off x="1104900" y="279949274"/>
          <a:ext cx="1222276" cy="114079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313</xdr:row>
      <xdr:rowOff>47625</xdr:rowOff>
    </xdr:from>
    <xdr:to>
      <xdr:col>1</xdr:col>
      <xdr:colOff>1343025</xdr:colOff>
      <xdr:row>313</xdr:row>
      <xdr:rowOff>1174461</xdr:rowOff>
    </xdr:to>
    <xdr:pic>
      <xdr:nvPicPr>
        <xdr:cNvPr id="383" name="Picture 142" descr="Metabo SB18LTX">
          <a:extLst>
            <a:ext uri="{FF2B5EF4-FFF2-40B4-BE49-F238E27FC236}">
              <a16:creationId xmlns:a16="http://schemas.microsoft.com/office/drawing/2014/main" id="{F6117317-C1E0-4B4E-AA76-EB8161EE1491}"/>
            </a:ext>
          </a:extLst>
        </xdr:cNvPr>
        <xdr:cNvPicPr preferRelativeResize="0">
          <a:picLocks noChangeAspect="1" noChangeArrowheads="1"/>
        </xdr:cNvPicPr>
      </xdr:nvPicPr>
      <xdr:blipFill>
        <a:blip xmlns:r="http://schemas.openxmlformats.org/officeDocument/2006/relationships" r:embed="rId195" cstate="email">
          <a:extLst>
            <a:ext uri="{28A0092B-C50C-407E-A947-70E740481C1C}">
              <a14:useLocalDpi xmlns:a14="http://schemas.microsoft.com/office/drawing/2010/main"/>
            </a:ext>
          </a:extLst>
        </a:blip>
        <a:srcRect/>
        <a:stretch>
          <a:fillRect/>
        </a:stretch>
      </xdr:blipFill>
      <xdr:spPr bwMode="auto">
        <a:xfrm>
          <a:off x="1162050" y="283568775"/>
          <a:ext cx="1162050" cy="11268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309</xdr:row>
      <xdr:rowOff>19050</xdr:rowOff>
    </xdr:from>
    <xdr:to>
      <xdr:col>1</xdr:col>
      <xdr:colOff>1419225</xdr:colOff>
      <xdr:row>309</xdr:row>
      <xdr:rowOff>1121834</xdr:rowOff>
    </xdr:to>
    <xdr:pic>
      <xdr:nvPicPr>
        <xdr:cNvPr id="384" name="Picture 143" descr="Metabo KSA18LTX">
          <a:extLst>
            <a:ext uri="{FF2B5EF4-FFF2-40B4-BE49-F238E27FC236}">
              <a16:creationId xmlns:a16="http://schemas.microsoft.com/office/drawing/2014/main" id="{97756691-799D-48E6-AB00-9427A11B3611}"/>
            </a:ext>
          </a:extLst>
        </xdr:cNvPr>
        <xdr:cNvPicPr preferRelativeResize="0">
          <a:picLocks noChangeAspect="1" noChangeArrowheads="1"/>
        </xdr:cNvPicPr>
      </xdr:nvPicPr>
      <xdr:blipFill>
        <a:blip xmlns:r="http://schemas.openxmlformats.org/officeDocument/2006/relationships" r:embed="rId196" cstate="email">
          <a:extLst>
            <a:ext uri="{28A0092B-C50C-407E-A947-70E740481C1C}">
              <a14:useLocalDpi xmlns:a14="http://schemas.microsoft.com/office/drawing/2010/main"/>
            </a:ext>
          </a:extLst>
        </a:blip>
        <a:srcRect/>
        <a:stretch>
          <a:fillRect/>
        </a:stretch>
      </xdr:blipFill>
      <xdr:spPr bwMode="auto">
        <a:xfrm>
          <a:off x="1216025" y="463550"/>
          <a:ext cx="1257300" cy="11027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323</xdr:row>
      <xdr:rowOff>104775</xdr:rowOff>
    </xdr:from>
    <xdr:to>
      <xdr:col>1</xdr:col>
      <xdr:colOff>1485900</xdr:colOff>
      <xdr:row>323</xdr:row>
      <xdr:rowOff>1104403</xdr:rowOff>
    </xdr:to>
    <xdr:pic>
      <xdr:nvPicPr>
        <xdr:cNvPr id="385" name="Picture 115" descr="http://www.milwaukeetool.com/~/media/Images/Power%20Tools/Cordless/0756-22/51802_0756-22v1-lg.jpg">
          <a:extLst>
            <a:ext uri="{FF2B5EF4-FFF2-40B4-BE49-F238E27FC236}">
              <a16:creationId xmlns:a16="http://schemas.microsoft.com/office/drawing/2014/main" id="{DE847AA6-C042-4343-B533-7B774CDA6586}"/>
            </a:ext>
          </a:extLst>
        </xdr:cNvPr>
        <xdr:cNvPicPr>
          <a:picLocks noChangeAspect="1" noChangeArrowheads="1"/>
        </xdr:cNvPicPr>
      </xdr:nvPicPr>
      <xdr:blipFill>
        <a:blip xmlns:r="http://schemas.openxmlformats.org/officeDocument/2006/relationships" r:embed="rId197" cstate="email">
          <a:extLst>
            <a:ext uri="{28A0092B-C50C-407E-A947-70E740481C1C}">
              <a14:useLocalDpi xmlns:a14="http://schemas.microsoft.com/office/drawing/2010/main"/>
            </a:ext>
          </a:extLst>
        </a:blip>
        <a:srcRect/>
        <a:stretch>
          <a:fillRect/>
        </a:stretch>
      </xdr:blipFill>
      <xdr:spPr bwMode="auto">
        <a:xfrm>
          <a:off x="1047750" y="292026975"/>
          <a:ext cx="1419225" cy="9996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317</xdr:row>
      <xdr:rowOff>152400</xdr:rowOff>
    </xdr:from>
    <xdr:to>
      <xdr:col>1</xdr:col>
      <xdr:colOff>1533525</xdr:colOff>
      <xdr:row>317</xdr:row>
      <xdr:rowOff>1008876</xdr:rowOff>
    </xdr:to>
    <xdr:pic>
      <xdr:nvPicPr>
        <xdr:cNvPr id="386" name="Picture 1">
          <a:extLst>
            <a:ext uri="{FF2B5EF4-FFF2-40B4-BE49-F238E27FC236}">
              <a16:creationId xmlns:a16="http://schemas.microsoft.com/office/drawing/2014/main" id="{BDD9B4A7-8DC7-4043-A974-A7BCC0EA09C9}"/>
            </a:ext>
          </a:extLst>
        </xdr:cNvPr>
        <xdr:cNvPicPr>
          <a:picLocks noChangeAspect="1"/>
        </xdr:cNvPicPr>
      </xdr:nvPicPr>
      <xdr:blipFill>
        <a:blip xmlns:r="http://schemas.openxmlformats.org/officeDocument/2006/relationships" r:embed="rId198" cstate="email">
          <a:extLst>
            <a:ext uri="{28A0092B-C50C-407E-A947-70E740481C1C}">
              <a14:useLocalDpi xmlns:a14="http://schemas.microsoft.com/office/drawing/2010/main"/>
            </a:ext>
          </a:extLst>
        </a:blip>
        <a:srcRect/>
        <a:stretch>
          <a:fillRect/>
        </a:stretch>
      </xdr:blipFill>
      <xdr:spPr bwMode="auto">
        <a:xfrm>
          <a:off x="1009650" y="284873700"/>
          <a:ext cx="1504950" cy="85647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325</xdr:row>
      <xdr:rowOff>0</xdr:rowOff>
    </xdr:from>
    <xdr:to>
      <xdr:col>1</xdr:col>
      <xdr:colOff>1076325</xdr:colOff>
      <xdr:row>325</xdr:row>
      <xdr:rowOff>0</xdr:rowOff>
    </xdr:to>
    <xdr:pic>
      <xdr:nvPicPr>
        <xdr:cNvPr id="387" name="Picture 185" descr="M18_CHPX-502CM18_CHPX-502C--Hero_01_HiRes.jpg (900×900)">
          <a:extLst>
            <a:ext uri="{FF2B5EF4-FFF2-40B4-BE49-F238E27FC236}">
              <a16:creationId xmlns:a16="http://schemas.microsoft.com/office/drawing/2014/main" id="{C5248226-EF74-4E95-B74E-ADDD22F0C507}"/>
            </a:ext>
          </a:extLst>
        </xdr:cNvPr>
        <xdr:cNvPicPr>
          <a:picLocks noChangeAspect="1" noChangeArrowheads="1"/>
        </xdr:cNvPicPr>
      </xdr:nvPicPr>
      <xdr:blipFill>
        <a:blip xmlns:r="http://schemas.openxmlformats.org/officeDocument/2006/relationships" r:embed="rId199">
          <a:extLst>
            <a:ext uri="{28A0092B-C50C-407E-A947-70E740481C1C}">
              <a14:useLocalDpi xmlns:a14="http://schemas.microsoft.com/office/drawing/2010/main"/>
            </a:ext>
          </a:extLst>
        </a:blip>
        <a:srcRect/>
        <a:stretch>
          <a:fillRect/>
        </a:stretch>
      </xdr:blipFill>
      <xdr:spPr bwMode="auto">
        <a:xfrm>
          <a:off x="1047750" y="303066450"/>
          <a:ext cx="94297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325</xdr:row>
      <xdr:rowOff>38100</xdr:rowOff>
    </xdr:from>
    <xdr:to>
      <xdr:col>1</xdr:col>
      <xdr:colOff>1333500</xdr:colOff>
      <xdr:row>325</xdr:row>
      <xdr:rowOff>1188170</xdr:rowOff>
    </xdr:to>
    <xdr:pic>
      <xdr:nvPicPr>
        <xdr:cNvPr id="388" name="Picture 188" descr="https://ce0db7b8788ac1045574-0e495f8d4858b5fe3ffc245591f450ed.ssl.cf3.rackcdn.com/Milwaukee%20Product%20Media/Cordless/M18/Tools/M18_BID/M18_BID-402CM18_BID-402C--Hero_1_HiRes.jpg">
          <a:extLst>
            <a:ext uri="{FF2B5EF4-FFF2-40B4-BE49-F238E27FC236}">
              <a16:creationId xmlns:a16="http://schemas.microsoft.com/office/drawing/2014/main" id="{F9FC37EA-B201-4E00-A996-CC298CA21DE4}"/>
            </a:ext>
          </a:extLst>
        </xdr:cNvPr>
        <xdr:cNvPicPr>
          <a:picLocks noChangeAspect="1" noChangeArrowheads="1"/>
        </xdr:cNvPicPr>
      </xdr:nvPicPr>
      <xdr:blipFill>
        <a:blip xmlns:r="http://schemas.openxmlformats.org/officeDocument/2006/relationships" r:embed="rId200" cstate="email">
          <a:extLst>
            <a:ext uri="{28A0092B-C50C-407E-A947-70E740481C1C}">
              <a14:useLocalDpi xmlns:a14="http://schemas.microsoft.com/office/drawing/2010/main"/>
            </a:ext>
          </a:extLst>
        </a:blip>
        <a:srcRect/>
        <a:stretch>
          <a:fillRect/>
        </a:stretch>
      </xdr:blipFill>
      <xdr:spPr bwMode="auto">
        <a:xfrm>
          <a:off x="1152525" y="294360600"/>
          <a:ext cx="1162050" cy="115007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171449</xdr:colOff>
      <xdr:row>318</xdr:row>
      <xdr:rowOff>28575</xdr:rowOff>
    </xdr:from>
    <xdr:to>
      <xdr:col>1</xdr:col>
      <xdr:colOff>1285874</xdr:colOff>
      <xdr:row>318</xdr:row>
      <xdr:rowOff>1155113</xdr:rowOff>
    </xdr:to>
    <xdr:pic>
      <xdr:nvPicPr>
        <xdr:cNvPr id="389" name="Picture 187" descr="https://ce0db7b8788ac1045574-0e495f8d4858b5fe3ffc245591f450ed.ssl.cf3.rackcdn.com/Milwaukee%20Product%20Media/Cordless/M18/Tools/M18_FDD/M18_FDD-502XM18_FDD-502X--Hero_01_HiRes.jpg">
          <a:extLst>
            <a:ext uri="{FF2B5EF4-FFF2-40B4-BE49-F238E27FC236}">
              <a16:creationId xmlns:a16="http://schemas.microsoft.com/office/drawing/2014/main" id="{CF86580D-1F3D-4602-A9C0-7185BC5DFCA0}"/>
            </a:ext>
          </a:extLst>
        </xdr:cNvPr>
        <xdr:cNvPicPr>
          <a:picLocks noChangeAspect="1" noChangeArrowheads="1"/>
        </xdr:cNvPicPr>
      </xdr:nvPicPr>
      <xdr:blipFill>
        <a:blip xmlns:r="http://schemas.openxmlformats.org/officeDocument/2006/relationships" r:embed="rId201" cstate="email">
          <a:extLst>
            <a:ext uri="{28A0092B-C50C-407E-A947-70E740481C1C}">
              <a14:useLocalDpi xmlns:a14="http://schemas.microsoft.com/office/drawing/2010/main"/>
            </a:ext>
          </a:extLst>
        </a:blip>
        <a:srcRect/>
        <a:stretch>
          <a:fillRect/>
        </a:stretch>
      </xdr:blipFill>
      <xdr:spPr bwMode="auto">
        <a:xfrm>
          <a:off x="1152524" y="285950025"/>
          <a:ext cx="1114425" cy="11265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324</xdr:row>
      <xdr:rowOff>47625</xdr:rowOff>
    </xdr:from>
    <xdr:to>
      <xdr:col>1</xdr:col>
      <xdr:colOff>1302338</xdr:colOff>
      <xdr:row>324</xdr:row>
      <xdr:rowOff>1162051</xdr:rowOff>
    </xdr:to>
    <xdr:pic>
      <xdr:nvPicPr>
        <xdr:cNvPr id="392" name="Picture 184" descr="https://ce0db7b8788ac1045574-0e495f8d4858b5fe3ffc245591f450ed.ssl.cf3.rackcdn.com/Milwaukee%20Product%20Media/Cordless/M18/Tools/M18_CHIW/M18_CHIWF12/M18_CHIWF12-502CM18_CHIWF12-502C--Hero_01_HiRes.jpg">
          <a:extLst>
            <a:ext uri="{FF2B5EF4-FFF2-40B4-BE49-F238E27FC236}">
              <a16:creationId xmlns:a16="http://schemas.microsoft.com/office/drawing/2014/main" id="{7196CB47-0DBF-4F56-B182-D13AAE384613}"/>
            </a:ext>
          </a:extLst>
        </xdr:cNvPr>
        <xdr:cNvPicPr>
          <a:picLocks noChangeAspect="1" noChangeArrowheads="1"/>
        </xdr:cNvPicPr>
      </xdr:nvPicPr>
      <xdr:blipFill>
        <a:blip xmlns:r="http://schemas.openxmlformats.org/officeDocument/2006/relationships" r:embed="rId202" cstate="email">
          <a:extLst>
            <a:ext uri="{28A0092B-C50C-407E-A947-70E740481C1C}">
              <a14:useLocalDpi xmlns:a14="http://schemas.microsoft.com/office/drawing/2010/main"/>
            </a:ext>
          </a:extLst>
        </a:blip>
        <a:srcRect/>
        <a:stretch>
          <a:fillRect/>
        </a:stretch>
      </xdr:blipFill>
      <xdr:spPr bwMode="auto">
        <a:xfrm>
          <a:off x="1181100" y="293169975"/>
          <a:ext cx="1102313" cy="111442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326</xdr:row>
      <xdr:rowOff>171450</xdr:rowOff>
    </xdr:from>
    <xdr:to>
      <xdr:col>1</xdr:col>
      <xdr:colOff>1613958</xdr:colOff>
      <xdr:row>326</xdr:row>
      <xdr:rowOff>990600</xdr:rowOff>
    </xdr:to>
    <xdr:pic>
      <xdr:nvPicPr>
        <xdr:cNvPr id="393" name="Picture 215" descr="https://ce0db7b8788ac1045574-0e495f8d4858b5fe3ffc245591f450ed.ssl.cf3.rackcdn.com/Milwaukee%20Product%20Media/Cordless/M18/Tools/HD18_AG/HD18_AG-402CHD18_AG-402C--Hero_3_HiRes.jpg">
          <a:extLst>
            <a:ext uri="{FF2B5EF4-FFF2-40B4-BE49-F238E27FC236}">
              <a16:creationId xmlns:a16="http://schemas.microsoft.com/office/drawing/2014/main" id="{F5F11FD8-85CC-4ADA-B9DF-A464447AF4B6}"/>
            </a:ext>
          </a:extLst>
        </xdr:cNvPr>
        <xdr:cNvPicPr>
          <a:picLocks noChangeAspect="1" noChangeArrowheads="1"/>
        </xdr:cNvPicPr>
      </xdr:nvPicPr>
      <xdr:blipFill>
        <a:blip xmlns:r="http://schemas.openxmlformats.org/officeDocument/2006/relationships" r:embed="rId203" cstate="email">
          <a:extLst>
            <a:ext uri="{28A0092B-C50C-407E-A947-70E740481C1C}">
              <a14:useLocalDpi xmlns:a14="http://schemas.microsoft.com/office/drawing/2010/main"/>
            </a:ext>
          </a:extLst>
        </a:blip>
        <a:srcRect/>
        <a:stretch>
          <a:fillRect/>
        </a:stretch>
      </xdr:blipFill>
      <xdr:spPr bwMode="auto">
        <a:xfrm>
          <a:off x="1047750" y="295694100"/>
          <a:ext cx="1547283" cy="819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1</xdr:col>
      <xdr:colOff>0</xdr:colOff>
      <xdr:row>320</xdr:row>
      <xdr:rowOff>0</xdr:rowOff>
    </xdr:from>
    <xdr:to>
      <xdr:col>1</xdr:col>
      <xdr:colOff>304800</xdr:colOff>
      <xdr:row>320</xdr:row>
      <xdr:rowOff>284692</xdr:rowOff>
    </xdr:to>
    <xdr:sp macro="" textlink="">
      <xdr:nvSpPr>
        <xdr:cNvPr id="394" name="AutoShape 1024" descr="Image result for M18 CHIWF34">
          <a:extLst>
            <a:ext uri="{FF2B5EF4-FFF2-40B4-BE49-F238E27FC236}">
              <a16:creationId xmlns:a16="http://schemas.microsoft.com/office/drawing/2014/main" id="{43B7DCEC-CE94-47B4-9D3F-1192FB7F1631}"/>
            </a:ext>
          </a:extLst>
        </xdr:cNvPr>
        <xdr:cNvSpPr>
          <a:spLocks noChangeAspect="1" noChangeArrowheads="1"/>
        </xdr:cNvSpPr>
      </xdr:nvSpPr>
      <xdr:spPr bwMode="auto">
        <a:xfrm>
          <a:off x="914400" y="29820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1</xdr:col>
      <xdr:colOff>0</xdr:colOff>
      <xdr:row>320</xdr:row>
      <xdr:rowOff>0</xdr:rowOff>
    </xdr:from>
    <xdr:to>
      <xdr:col>1</xdr:col>
      <xdr:colOff>304800</xdr:colOff>
      <xdr:row>320</xdr:row>
      <xdr:rowOff>284692</xdr:rowOff>
    </xdr:to>
    <xdr:sp macro="" textlink="">
      <xdr:nvSpPr>
        <xdr:cNvPr id="395" name="AutoShape 1025" descr="Image result for M18 CHIWF34">
          <a:extLst>
            <a:ext uri="{FF2B5EF4-FFF2-40B4-BE49-F238E27FC236}">
              <a16:creationId xmlns:a16="http://schemas.microsoft.com/office/drawing/2014/main" id="{87ADA59C-C92B-43DC-A55D-BA3F29F802EB}"/>
            </a:ext>
          </a:extLst>
        </xdr:cNvPr>
        <xdr:cNvSpPr>
          <a:spLocks noChangeAspect="1" noChangeArrowheads="1"/>
        </xdr:cNvSpPr>
      </xdr:nvSpPr>
      <xdr:spPr bwMode="auto">
        <a:xfrm>
          <a:off x="914400" y="298208700"/>
          <a:ext cx="304800" cy="304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295275</xdr:colOff>
      <xdr:row>320</xdr:row>
      <xdr:rowOff>47625</xdr:rowOff>
    </xdr:from>
    <xdr:to>
      <xdr:col>1</xdr:col>
      <xdr:colOff>1160045</xdr:colOff>
      <xdr:row>320</xdr:row>
      <xdr:rowOff>1143000</xdr:rowOff>
    </xdr:to>
    <xdr:pic>
      <xdr:nvPicPr>
        <xdr:cNvPr id="396" name="Picture 272" descr="Image result for M18 CHIWF34">
          <a:extLst>
            <a:ext uri="{FF2B5EF4-FFF2-40B4-BE49-F238E27FC236}">
              <a16:creationId xmlns:a16="http://schemas.microsoft.com/office/drawing/2014/main" id="{39164E6D-A98A-4F18-8CC5-A65000984003}"/>
            </a:ext>
          </a:extLst>
        </xdr:cNvPr>
        <xdr:cNvPicPr>
          <a:picLocks noChangeAspect="1" noChangeArrowheads="1"/>
        </xdr:cNvPicPr>
      </xdr:nvPicPr>
      <xdr:blipFill>
        <a:blip xmlns:r="http://schemas.openxmlformats.org/officeDocument/2006/relationships" r:embed="rId204" cstate="email">
          <a:extLst>
            <a:ext uri="{28A0092B-C50C-407E-A947-70E740481C1C}">
              <a14:useLocalDpi xmlns:a14="http://schemas.microsoft.com/office/drawing/2010/main"/>
            </a:ext>
          </a:extLst>
        </a:blip>
        <a:srcRect/>
        <a:stretch>
          <a:fillRect/>
        </a:stretch>
      </xdr:blipFill>
      <xdr:spPr bwMode="auto">
        <a:xfrm>
          <a:off x="1276350" y="288369375"/>
          <a:ext cx="864770" cy="1095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321</xdr:row>
      <xdr:rowOff>152399</xdr:rowOff>
    </xdr:from>
    <xdr:to>
      <xdr:col>1</xdr:col>
      <xdr:colOff>1581150</xdr:colOff>
      <xdr:row>321</xdr:row>
      <xdr:rowOff>1096082</xdr:rowOff>
    </xdr:to>
    <xdr:pic>
      <xdr:nvPicPr>
        <xdr:cNvPr id="397" name="Picture 2">
          <a:extLst>
            <a:ext uri="{FF2B5EF4-FFF2-40B4-BE49-F238E27FC236}">
              <a16:creationId xmlns:a16="http://schemas.microsoft.com/office/drawing/2014/main" id="{9071D2DA-6273-4F27-9CDE-4C4AF04DEF4D}"/>
            </a:ext>
          </a:extLst>
        </xdr:cNvPr>
        <xdr:cNvPicPr>
          <a:picLocks noChangeAspect="1"/>
        </xdr:cNvPicPr>
      </xdr:nvPicPr>
      <xdr:blipFill>
        <a:blip xmlns:r="http://schemas.openxmlformats.org/officeDocument/2006/relationships" r:embed="rId205" cstate="email">
          <a:extLst>
            <a:ext uri="{28A0092B-C50C-407E-A947-70E740481C1C}">
              <a14:useLocalDpi xmlns:a14="http://schemas.microsoft.com/office/drawing/2010/main"/>
            </a:ext>
          </a:extLst>
        </a:blip>
        <a:srcRect/>
        <a:stretch>
          <a:fillRect/>
        </a:stretch>
      </xdr:blipFill>
      <xdr:spPr bwMode="auto">
        <a:xfrm>
          <a:off x="1019175" y="289674299"/>
          <a:ext cx="1543050" cy="9436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190499</xdr:colOff>
      <xdr:row>319</xdr:row>
      <xdr:rowOff>28575</xdr:rowOff>
    </xdr:from>
    <xdr:to>
      <xdr:col>1</xdr:col>
      <xdr:colOff>1304924</xdr:colOff>
      <xdr:row>319</xdr:row>
      <xdr:rowOff>1177466</xdr:rowOff>
    </xdr:to>
    <xdr:pic>
      <xdr:nvPicPr>
        <xdr:cNvPr id="398" name="Picture 397">
          <a:extLst>
            <a:ext uri="{FF2B5EF4-FFF2-40B4-BE49-F238E27FC236}">
              <a16:creationId xmlns:a16="http://schemas.microsoft.com/office/drawing/2014/main" id="{0A2E97E0-DA13-404F-AC19-2C8F60EC44B5}"/>
            </a:ext>
          </a:extLst>
        </xdr:cNvPr>
        <xdr:cNvPicPr>
          <a:picLocks noChangeAspect="1"/>
        </xdr:cNvPicPr>
      </xdr:nvPicPr>
      <xdr:blipFill>
        <a:blip xmlns:r="http://schemas.openxmlformats.org/officeDocument/2006/relationships" r:embed="rId206"/>
        <a:stretch>
          <a:fillRect/>
        </a:stretch>
      </xdr:blipFill>
      <xdr:spPr>
        <a:xfrm>
          <a:off x="1171574" y="287150175"/>
          <a:ext cx="1114425" cy="1148891"/>
        </a:xfrm>
        <a:prstGeom prst="rect">
          <a:avLst/>
        </a:prstGeom>
      </xdr:spPr>
    </xdr:pic>
    <xdr:clientData/>
  </xdr:twoCellAnchor>
  <xdr:twoCellAnchor>
    <xdr:from>
      <xdr:col>1</xdr:col>
      <xdr:colOff>133350</xdr:colOff>
      <xdr:row>322</xdr:row>
      <xdr:rowOff>85725</xdr:rowOff>
    </xdr:from>
    <xdr:to>
      <xdr:col>1</xdr:col>
      <xdr:colOff>1457325</xdr:colOff>
      <xdr:row>322</xdr:row>
      <xdr:rowOff>1111805</xdr:rowOff>
    </xdr:to>
    <xdr:pic>
      <xdr:nvPicPr>
        <xdr:cNvPr id="399" name="Picture 398">
          <a:extLst>
            <a:ext uri="{FF2B5EF4-FFF2-40B4-BE49-F238E27FC236}">
              <a16:creationId xmlns:a16="http://schemas.microsoft.com/office/drawing/2014/main" id="{B8046A23-9498-460D-8365-5C3E27553BCD}"/>
            </a:ext>
          </a:extLst>
        </xdr:cNvPr>
        <xdr:cNvPicPr>
          <a:picLocks noChangeAspect="1"/>
        </xdr:cNvPicPr>
      </xdr:nvPicPr>
      <xdr:blipFill>
        <a:blip xmlns:r="http://schemas.openxmlformats.org/officeDocument/2006/relationships" r:embed="rId207"/>
        <a:stretch>
          <a:fillRect/>
        </a:stretch>
      </xdr:blipFill>
      <xdr:spPr>
        <a:xfrm>
          <a:off x="1114425" y="290807775"/>
          <a:ext cx="1323975" cy="1026080"/>
        </a:xfrm>
        <a:prstGeom prst="rect">
          <a:avLst/>
        </a:prstGeom>
      </xdr:spPr>
    </xdr:pic>
    <xdr:clientData/>
  </xdr:twoCellAnchor>
  <xdr:twoCellAnchor>
    <xdr:from>
      <xdr:col>1</xdr:col>
      <xdr:colOff>38100</xdr:colOff>
      <xdr:row>329</xdr:row>
      <xdr:rowOff>104775</xdr:rowOff>
    </xdr:from>
    <xdr:to>
      <xdr:col>1</xdr:col>
      <xdr:colOff>1581150</xdr:colOff>
      <xdr:row>329</xdr:row>
      <xdr:rowOff>1133475</xdr:rowOff>
    </xdr:to>
    <xdr:pic>
      <xdr:nvPicPr>
        <xdr:cNvPr id="400" name="Picture 60" descr="Partner K650">
          <a:extLst>
            <a:ext uri="{FF2B5EF4-FFF2-40B4-BE49-F238E27FC236}">
              <a16:creationId xmlns:a16="http://schemas.microsoft.com/office/drawing/2014/main" id="{BC2BAEEC-91D6-4B23-A072-BCC7945D2128}"/>
            </a:ext>
          </a:extLst>
        </xdr:cNvPr>
        <xdr:cNvPicPr>
          <a:picLocks noChangeAspect="1" noChangeArrowheads="1"/>
        </xdr:cNvPicPr>
      </xdr:nvPicPr>
      <xdr:blipFill>
        <a:blip xmlns:r="http://schemas.openxmlformats.org/officeDocument/2006/relationships" r:embed="rId208" cstate="email">
          <a:extLst>
            <a:ext uri="{28A0092B-C50C-407E-A947-70E740481C1C}">
              <a14:useLocalDpi xmlns:a14="http://schemas.microsoft.com/office/drawing/2010/main"/>
            </a:ext>
          </a:extLst>
        </a:blip>
        <a:srcRect/>
        <a:stretch>
          <a:fillRect/>
        </a:stretch>
      </xdr:blipFill>
      <xdr:spPr bwMode="auto">
        <a:xfrm>
          <a:off x="1019175" y="298027725"/>
          <a:ext cx="1543050" cy="1028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330</xdr:row>
      <xdr:rowOff>85725</xdr:rowOff>
    </xdr:from>
    <xdr:to>
      <xdr:col>1</xdr:col>
      <xdr:colOff>1562100</xdr:colOff>
      <xdr:row>330</xdr:row>
      <xdr:rowOff>1091053</xdr:rowOff>
    </xdr:to>
    <xdr:pic>
      <xdr:nvPicPr>
        <xdr:cNvPr id="401" name="Picture 1" descr="C:\Users\h101371\AppData\Local\Temp\notes784914\partner_k750_int.jpg">
          <a:extLst>
            <a:ext uri="{FF2B5EF4-FFF2-40B4-BE49-F238E27FC236}">
              <a16:creationId xmlns:a16="http://schemas.microsoft.com/office/drawing/2014/main" id="{2D33187F-5994-46DD-B168-17FC08047EF8}"/>
            </a:ext>
          </a:extLst>
        </xdr:cNvPr>
        <xdr:cNvPicPr>
          <a:picLocks noChangeAspect="1" noChangeArrowheads="1"/>
        </xdr:cNvPicPr>
      </xdr:nvPicPr>
      <xdr:blipFill>
        <a:blip xmlns:r="http://schemas.openxmlformats.org/officeDocument/2006/relationships" r:embed="rId209" cstate="email">
          <a:extLst>
            <a:ext uri="{28A0092B-C50C-407E-A947-70E740481C1C}">
              <a14:useLocalDpi xmlns:a14="http://schemas.microsoft.com/office/drawing/2010/main"/>
            </a:ext>
          </a:extLst>
        </a:blip>
        <a:srcRect/>
        <a:stretch>
          <a:fillRect/>
        </a:stretch>
      </xdr:blipFill>
      <xdr:spPr bwMode="auto">
        <a:xfrm>
          <a:off x="1047750" y="299208825"/>
          <a:ext cx="1495425" cy="1005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114300</xdr:colOff>
      <xdr:row>327</xdr:row>
      <xdr:rowOff>9525</xdr:rowOff>
    </xdr:from>
    <xdr:to>
      <xdr:col>1</xdr:col>
      <xdr:colOff>1257300</xdr:colOff>
      <xdr:row>327</xdr:row>
      <xdr:rowOff>1108563</xdr:rowOff>
    </xdr:to>
    <xdr:pic>
      <xdr:nvPicPr>
        <xdr:cNvPr id="402" name="Picture 1">
          <a:extLst>
            <a:ext uri="{FF2B5EF4-FFF2-40B4-BE49-F238E27FC236}">
              <a16:creationId xmlns:a16="http://schemas.microsoft.com/office/drawing/2014/main" id="{F74E560A-433D-4FDA-A5EF-B3DDDEEB3B27}"/>
            </a:ext>
          </a:extLst>
        </xdr:cNvPr>
        <xdr:cNvPicPr>
          <a:picLocks noChangeAspect="1"/>
        </xdr:cNvPicPr>
      </xdr:nvPicPr>
      <xdr:blipFill>
        <a:blip xmlns:r="http://schemas.openxmlformats.org/officeDocument/2006/relationships" r:embed="rId210" cstate="email">
          <a:extLst>
            <a:ext uri="{28A0092B-C50C-407E-A947-70E740481C1C}">
              <a14:useLocalDpi xmlns:a14="http://schemas.microsoft.com/office/drawing/2010/main"/>
            </a:ext>
          </a:extLst>
        </a:blip>
        <a:srcRect/>
        <a:stretch>
          <a:fillRect/>
        </a:stretch>
      </xdr:blipFill>
      <xdr:spPr bwMode="auto">
        <a:xfrm>
          <a:off x="1095375" y="296732325"/>
          <a:ext cx="1143000" cy="10990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333</xdr:row>
      <xdr:rowOff>9524</xdr:rowOff>
    </xdr:from>
    <xdr:to>
      <xdr:col>1</xdr:col>
      <xdr:colOff>1362075</xdr:colOff>
      <xdr:row>333</xdr:row>
      <xdr:rowOff>1169843</xdr:rowOff>
    </xdr:to>
    <xdr:pic>
      <xdr:nvPicPr>
        <xdr:cNvPr id="253" name="Picture 175">
          <a:extLst>
            <a:ext uri="{FF2B5EF4-FFF2-40B4-BE49-F238E27FC236}">
              <a16:creationId xmlns:a16="http://schemas.microsoft.com/office/drawing/2014/main" id="{DBF7DD29-D946-4BBC-A31C-3A169576E7E0}"/>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a:ext>
          </a:extLst>
        </a:blip>
        <a:srcRect l="5779" t="6316" r="7561" b="4689"/>
        <a:stretch>
          <a:fillRect/>
        </a:stretch>
      </xdr:blipFill>
      <xdr:spPr bwMode="auto">
        <a:xfrm>
          <a:off x="1066799" y="300237524"/>
          <a:ext cx="1276351" cy="11603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332</xdr:row>
      <xdr:rowOff>19050</xdr:rowOff>
    </xdr:from>
    <xdr:to>
      <xdr:col>1</xdr:col>
      <xdr:colOff>962025</xdr:colOff>
      <xdr:row>332</xdr:row>
      <xdr:rowOff>1160546</xdr:rowOff>
    </xdr:to>
    <xdr:pic>
      <xdr:nvPicPr>
        <xdr:cNvPr id="258" name="Picture 176">
          <a:extLst>
            <a:ext uri="{FF2B5EF4-FFF2-40B4-BE49-F238E27FC236}">
              <a16:creationId xmlns:a16="http://schemas.microsoft.com/office/drawing/2014/main" id="{83DCB5EB-FB7C-4F7D-B686-7A34DCC6E917}"/>
            </a:ext>
          </a:extLst>
        </xdr:cNvPr>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1285875" y="299046900"/>
          <a:ext cx="657225" cy="11414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334</xdr:row>
      <xdr:rowOff>38099</xdr:rowOff>
    </xdr:from>
    <xdr:to>
      <xdr:col>1</xdr:col>
      <xdr:colOff>962025</xdr:colOff>
      <xdr:row>334</xdr:row>
      <xdr:rowOff>1191184</xdr:rowOff>
    </xdr:to>
    <xdr:pic>
      <xdr:nvPicPr>
        <xdr:cNvPr id="259" name="Picture 1">
          <a:extLst>
            <a:ext uri="{FF2B5EF4-FFF2-40B4-BE49-F238E27FC236}">
              <a16:creationId xmlns:a16="http://schemas.microsoft.com/office/drawing/2014/main" id="{FEECD97B-8386-484A-AE5A-4D54DD5741AB}"/>
            </a:ext>
          </a:extLst>
        </xdr:cNvPr>
        <xdr:cNvPicPr>
          <a:picLocks noChangeAspect="1"/>
        </xdr:cNvPicPr>
      </xdr:nvPicPr>
      <xdr:blipFill>
        <a:blip xmlns:r="http://schemas.openxmlformats.org/officeDocument/2006/relationships" r:embed="rId213" cstate="email">
          <a:extLst>
            <a:ext uri="{28A0092B-C50C-407E-A947-70E740481C1C}">
              <a14:useLocalDpi xmlns:a14="http://schemas.microsoft.com/office/drawing/2010/main"/>
            </a:ext>
          </a:extLst>
        </a:blip>
        <a:srcRect/>
        <a:stretch>
          <a:fillRect/>
        </a:stretch>
      </xdr:blipFill>
      <xdr:spPr bwMode="auto">
        <a:xfrm>
          <a:off x="1343025" y="301466249"/>
          <a:ext cx="600075" cy="11530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335</xdr:row>
      <xdr:rowOff>57151</xdr:rowOff>
    </xdr:from>
    <xdr:to>
      <xdr:col>1</xdr:col>
      <xdr:colOff>838200</xdr:colOff>
      <xdr:row>335</xdr:row>
      <xdr:rowOff>1164479</xdr:rowOff>
    </xdr:to>
    <xdr:pic>
      <xdr:nvPicPr>
        <xdr:cNvPr id="350" name="Picture 1">
          <a:extLst>
            <a:ext uri="{FF2B5EF4-FFF2-40B4-BE49-F238E27FC236}">
              <a16:creationId xmlns:a16="http://schemas.microsoft.com/office/drawing/2014/main" id="{F868997B-D924-4DFA-B9A6-BD9BA637EDA0}"/>
            </a:ext>
          </a:extLst>
        </xdr:cNvPr>
        <xdr:cNvPicPr>
          <a:picLocks noChangeAspect="1"/>
        </xdr:cNvPicPr>
      </xdr:nvPicPr>
      <xdr:blipFill>
        <a:blip xmlns:r="http://schemas.openxmlformats.org/officeDocument/2006/relationships" r:embed="rId214" cstate="email">
          <a:extLst>
            <a:ext uri="{28A0092B-C50C-407E-A947-70E740481C1C}">
              <a14:useLocalDpi xmlns:a14="http://schemas.microsoft.com/office/drawing/2010/main"/>
            </a:ext>
          </a:extLst>
        </a:blip>
        <a:srcRect/>
        <a:stretch>
          <a:fillRect/>
        </a:stretch>
      </xdr:blipFill>
      <xdr:spPr bwMode="auto">
        <a:xfrm>
          <a:off x="1352550" y="302685451"/>
          <a:ext cx="466725" cy="110732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171450</xdr:colOff>
      <xdr:row>337</xdr:row>
      <xdr:rowOff>47625</xdr:rowOff>
    </xdr:from>
    <xdr:to>
      <xdr:col>1</xdr:col>
      <xdr:colOff>1428750</xdr:colOff>
      <xdr:row>337</xdr:row>
      <xdr:rowOff>1190625</xdr:rowOff>
    </xdr:to>
    <xdr:pic>
      <xdr:nvPicPr>
        <xdr:cNvPr id="351" name="Picture 175">
          <a:extLst>
            <a:ext uri="{FF2B5EF4-FFF2-40B4-BE49-F238E27FC236}">
              <a16:creationId xmlns:a16="http://schemas.microsoft.com/office/drawing/2014/main" id="{A9C13454-D244-460B-B658-6D39CA43D945}"/>
            </a:ext>
          </a:extLst>
        </xdr:cNvPr>
        <xdr:cNvPicPr>
          <a:picLocks noChangeAspect="1" noChangeArrowheads="1"/>
        </xdr:cNvPicPr>
      </xdr:nvPicPr>
      <xdr:blipFill>
        <a:blip xmlns:r="http://schemas.openxmlformats.org/officeDocument/2006/relationships" r:embed="rId211">
          <a:extLst>
            <a:ext uri="{28A0092B-C50C-407E-A947-70E740481C1C}">
              <a14:useLocalDpi xmlns:a14="http://schemas.microsoft.com/office/drawing/2010/main"/>
            </a:ext>
          </a:extLst>
        </a:blip>
        <a:srcRect l="5779" t="6316" r="7561" b="4689"/>
        <a:stretch>
          <a:fillRect/>
        </a:stretch>
      </xdr:blipFill>
      <xdr:spPr bwMode="auto">
        <a:xfrm>
          <a:off x="1152525" y="305076225"/>
          <a:ext cx="12573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336</xdr:row>
      <xdr:rowOff>19050</xdr:rowOff>
    </xdr:from>
    <xdr:to>
      <xdr:col>1</xdr:col>
      <xdr:colOff>952500</xdr:colOff>
      <xdr:row>336</xdr:row>
      <xdr:rowOff>1144003</xdr:rowOff>
    </xdr:to>
    <xdr:pic>
      <xdr:nvPicPr>
        <xdr:cNvPr id="352" name="Picture 176">
          <a:extLst>
            <a:ext uri="{FF2B5EF4-FFF2-40B4-BE49-F238E27FC236}">
              <a16:creationId xmlns:a16="http://schemas.microsoft.com/office/drawing/2014/main" id="{B00CE877-1A42-4A9D-8962-6FD77D9FC048}"/>
            </a:ext>
          </a:extLst>
        </xdr:cNvPr>
        <xdr:cNvPicPr>
          <a:picLocks noChangeAspect="1" noChangeArrowheads="1"/>
        </xdr:cNvPicPr>
      </xdr:nvPicPr>
      <xdr:blipFill>
        <a:blip xmlns:r="http://schemas.openxmlformats.org/officeDocument/2006/relationships" r:embed="rId212" cstate="email">
          <a:extLst>
            <a:ext uri="{28A0092B-C50C-407E-A947-70E740481C1C}">
              <a14:useLocalDpi xmlns:a14="http://schemas.microsoft.com/office/drawing/2010/main"/>
            </a:ext>
          </a:extLst>
        </a:blip>
        <a:srcRect/>
        <a:stretch>
          <a:fillRect/>
        </a:stretch>
      </xdr:blipFill>
      <xdr:spPr bwMode="auto">
        <a:xfrm>
          <a:off x="1285875" y="303847500"/>
          <a:ext cx="647700" cy="112495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338</xdr:row>
      <xdr:rowOff>38099</xdr:rowOff>
    </xdr:from>
    <xdr:to>
      <xdr:col>1</xdr:col>
      <xdr:colOff>942975</xdr:colOff>
      <xdr:row>338</xdr:row>
      <xdr:rowOff>1154578</xdr:rowOff>
    </xdr:to>
    <xdr:pic>
      <xdr:nvPicPr>
        <xdr:cNvPr id="353" name="Picture 1">
          <a:extLst>
            <a:ext uri="{FF2B5EF4-FFF2-40B4-BE49-F238E27FC236}">
              <a16:creationId xmlns:a16="http://schemas.microsoft.com/office/drawing/2014/main" id="{EAF2166F-A55C-4E92-9DCD-C1A5E6A3EE67}"/>
            </a:ext>
          </a:extLst>
        </xdr:cNvPr>
        <xdr:cNvPicPr>
          <a:picLocks noChangeAspect="1"/>
        </xdr:cNvPicPr>
      </xdr:nvPicPr>
      <xdr:blipFill>
        <a:blip xmlns:r="http://schemas.openxmlformats.org/officeDocument/2006/relationships" r:embed="rId215" cstate="email">
          <a:extLst>
            <a:ext uri="{28A0092B-C50C-407E-A947-70E740481C1C}">
              <a14:useLocalDpi xmlns:a14="http://schemas.microsoft.com/office/drawing/2010/main"/>
            </a:ext>
          </a:extLst>
        </a:blip>
        <a:srcRect/>
        <a:stretch>
          <a:fillRect/>
        </a:stretch>
      </xdr:blipFill>
      <xdr:spPr bwMode="auto">
        <a:xfrm>
          <a:off x="1343025" y="306266849"/>
          <a:ext cx="581025" cy="11164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340</xdr:row>
      <xdr:rowOff>47625</xdr:rowOff>
    </xdr:from>
    <xdr:to>
      <xdr:col>1</xdr:col>
      <xdr:colOff>904875</xdr:colOff>
      <xdr:row>341</xdr:row>
      <xdr:rowOff>0</xdr:rowOff>
    </xdr:to>
    <xdr:pic>
      <xdr:nvPicPr>
        <xdr:cNvPr id="354" name="Picture 1">
          <a:extLst>
            <a:ext uri="{FF2B5EF4-FFF2-40B4-BE49-F238E27FC236}">
              <a16:creationId xmlns:a16="http://schemas.microsoft.com/office/drawing/2014/main" id="{1F65C4B9-567E-4CF7-8DC0-03345A1FCD73}"/>
            </a:ext>
          </a:extLst>
        </xdr:cNvPr>
        <xdr:cNvPicPr>
          <a:picLocks noChangeAspect="1"/>
        </xdr:cNvPicPr>
      </xdr:nvPicPr>
      <xdr:blipFill>
        <a:blip xmlns:r="http://schemas.openxmlformats.org/officeDocument/2006/relationships" r:embed="rId216" cstate="email">
          <a:extLst>
            <a:ext uri="{28A0092B-C50C-407E-A947-70E740481C1C}">
              <a14:useLocalDpi xmlns:a14="http://schemas.microsoft.com/office/drawing/2010/main"/>
            </a:ext>
          </a:extLst>
        </a:blip>
        <a:srcRect/>
        <a:stretch>
          <a:fillRect/>
        </a:stretch>
      </xdr:blipFill>
      <xdr:spPr bwMode="auto">
        <a:xfrm>
          <a:off x="1400175" y="335079975"/>
          <a:ext cx="485775" cy="1152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342</xdr:row>
      <xdr:rowOff>76200</xdr:rowOff>
    </xdr:from>
    <xdr:to>
      <xdr:col>1</xdr:col>
      <xdr:colOff>1557147</xdr:colOff>
      <xdr:row>342</xdr:row>
      <xdr:rowOff>962025</xdr:rowOff>
    </xdr:to>
    <xdr:pic>
      <xdr:nvPicPr>
        <xdr:cNvPr id="355" name="Picture 3">
          <a:extLst>
            <a:ext uri="{FF2B5EF4-FFF2-40B4-BE49-F238E27FC236}">
              <a16:creationId xmlns:a16="http://schemas.microsoft.com/office/drawing/2014/main" id="{BAD64CE6-B248-4259-BA22-F87A3D928CDB}"/>
            </a:ext>
          </a:extLst>
        </xdr:cNvPr>
        <xdr:cNvPicPr>
          <a:picLocks noChangeAspect="1"/>
        </xdr:cNvPicPr>
      </xdr:nvPicPr>
      <xdr:blipFill>
        <a:blip xmlns:r="http://schemas.openxmlformats.org/officeDocument/2006/relationships" r:embed="rId217" cstate="email">
          <a:extLst>
            <a:ext uri="{28A0092B-C50C-407E-A947-70E740481C1C}">
              <a14:useLocalDpi xmlns:a14="http://schemas.microsoft.com/office/drawing/2010/main"/>
            </a:ext>
          </a:extLst>
        </a:blip>
        <a:srcRect/>
        <a:stretch>
          <a:fillRect/>
        </a:stretch>
      </xdr:blipFill>
      <xdr:spPr bwMode="auto">
        <a:xfrm>
          <a:off x="1038225" y="309905400"/>
          <a:ext cx="1499997" cy="885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341</xdr:row>
      <xdr:rowOff>38100</xdr:rowOff>
    </xdr:from>
    <xdr:to>
      <xdr:col>1</xdr:col>
      <xdr:colOff>1447800</xdr:colOff>
      <xdr:row>341</xdr:row>
      <xdr:rowOff>1091032</xdr:rowOff>
    </xdr:to>
    <xdr:pic>
      <xdr:nvPicPr>
        <xdr:cNvPr id="356" name="Picture 5">
          <a:extLst>
            <a:ext uri="{FF2B5EF4-FFF2-40B4-BE49-F238E27FC236}">
              <a16:creationId xmlns:a16="http://schemas.microsoft.com/office/drawing/2014/main" id="{CDF81F5E-A509-4C32-8F09-C96837152F19}"/>
            </a:ext>
          </a:extLst>
        </xdr:cNvPr>
        <xdr:cNvPicPr>
          <a:picLocks noChangeAspect="1"/>
        </xdr:cNvPicPr>
      </xdr:nvPicPr>
      <xdr:blipFill>
        <a:blip xmlns:r="http://schemas.openxmlformats.org/officeDocument/2006/relationships" r:embed="rId218" cstate="email">
          <a:extLst>
            <a:ext uri="{28A0092B-C50C-407E-A947-70E740481C1C}">
              <a14:useLocalDpi xmlns:a14="http://schemas.microsoft.com/office/drawing/2010/main"/>
            </a:ext>
          </a:extLst>
        </a:blip>
        <a:srcRect/>
        <a:stretch>
          <a:fillRect/>
        </a:stretch>
      </xdr:blipFill>
      <xdr:spPr bwMode="auto">
        <a:xfrm>
          <a:off x="1085850" y="308667150"/>
          <a:ext cx="1343025" cy="1052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343</xdr:row>
      <xdr:rowOff>142875</xdr:rowOff>
    </xdr:from>
    <xdr:to>
      <xdr:col>1</xdr:col>
      <xdr:colOff>1590675</xdr:colOff>
      <xdr:row>343</xdr:row>
      <xdr:rowOff>965700</xdr:rowOff>
    </xdr:to>
    <xdr:pic>
      <xdr:nvPicPr>
        <xdr:cNvPr id="357" name="Picture 3">
          <a:extLst>
            <a:ext uri="{FF2B5EF4-FFF2-40B4-BE49-F238E27FC236}">
              <a16:creationId xmlns:a16="http://schemas.microsoft.com/office/drawing/2014/main" id="{AF3A218C-000D-4C15-AD34-EED13A59F18F}"/>
            </a:ext>
          </a:extLst>
        </xdr:cNvPr>
        <xdr:cNvPicPr>
          <a:picLocks noChangeAspect="1"/>
        </xdr:cNvPicPr>
      </xdr:nvPicPr>
      <xdr:blipFill>
        <a:blip xmlns:r="http://schemas.openxmlformats.org/officeDocument/2006/relationships" r:embed="rId219" cstate="email">
          <a:extLst>
            <a:ext uri="{28A0092B-C50C-407E-A947-70E740481C1C}">
              <a14:useLocalDpi xmlns:a14="http://schemas.microsoft.com/office/drawing/2010/main"/>
            </a:ext>
          </a:extLst>
        </a:blip>
        <a:srcRect/>
        <a:stretch>
          <a:fillRect/>
        </a:stretch>
      </xdr:blipFill>
      <xdr:spPr bwMode="auto">
        <a:xfrm>
          <a:off x="1057275" y="311172225"/>
          <a:ext cx="1514475" cy="8228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345</xdr:row>
      <xdr:rowOff>47625</xdr:rowOff>
    </xdr:from>
    <xdr:to>
      <xdr:col>1</xdr:col>
      <xdr:colOff>1257300</xdr:colOff>
      <xdr:row>345</xdr:row>
      <xdr:rowOff>1089388</xdr:rowOff>
    </xdr:to>
    <xdr:pic>
      <xdr:nvPicPr>
        <xdr:cNvPr id="358" name="Picture 1">
          <a:extLst>
            <a:ext uri="{FF2B5EF4-FFF2-40B4-BE49-F238E27FC236}">
              <a16:creationId xmlns:a16="http://schemas.microsoft.com/office/drawing/2014/main" id="{953DEF62-217A-4018-99DE-0649AC7D05DC}"/>
            </a:ext>
          </a:extLst>
        </xdr:cNvPr>
        <xdr:cNvPicPr>
          <a:picLocks noChangeAspect="1"/>
        </xdr:cNvPicPr>
      </xdr:nvPicPr>
      <xdr:blipFill>
        <a:blip xmlns:r="http://schemas.openxmlformats.org/officeDocument/2006/relationships" r:embed="rId220" cstate="email">
          <a:extLst>
            <a:ext uri="{28A0092B-C50C-407E-A947-70E740481C1C}">
              <a14:useLocalDpi xmlns:a14="http://schemas.microsoft.com/office/drawing/2010/main"/>
            </a:ext>
          </a:extLst>
        </a:blip>
        <a:srcRect/>
        <a:stretch>
          <a:fillRect/>
        </a:stretch>
      </xdr:blipFill>
      <xdr:spPr bwMode="auto">
        <a:xfrm>
          <a:off x="1133475" y="313477275"/>
          <a:ext cx="1104900" cy="10417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344</xdr:row>
      <xdr:rowOff>28575</xdr:rowOff>
    </xdr:from>
    <xdr:to>
      <xdr:col>1</xdr:col>
      <xdr:colOff>1356969</xdr:colOff>
      <xdr:row>344</xdr:row>
      <xdr:rowOff>1104900</xdr:rowOff>
    </xdr:to>
    <xdr:pic>
      <xdr:nvPicPr>
        <xdr:cNvPr id="359" name="Picture 178">
          <a:extLst>
            <a:ext uri="{FF2B5EF4-FFF2-40B4-BE49-F238E27FC236}">
              <a16:creationId xmlns:a16="http://schemas.microsoft.com/office/drawing/2014/main" id="{2FBAE80D-CF03-47DD-A04B-0B3402D986CA}"/>
            </a:ext>
          </a:extLst>
        </xdr:cNvPr>
        <xdr:cNvPicPr>
          <a:picLocks noChangeAspect="1" noChangeArrowheads="1"/>
        </xdr:cNvPicPr>
      </xdr:nvPicPr>
      <xdr:blipFill>
        <a:blip xmlns:r="http://schemas.openxmlformats.org/officeDocument/2006/relationships" r:embed="rId221" cstate="email">
          <a:extLst>
            <a:ext uri="{28A0092B-C50C-407E-A947-70E740481C1C}">
              <a14:useLocalDpi xmlns:a14="http://schemas.microsoft.com/office/drawing/2010/main"/>
            </a:ext>
          </a:extLst>
        </a:blip>
        <a:srcRect/>
        <a:stretch>
          <a:fillRect/>
        </a:stretch>
      </xdr:blipFill>
      <xdr:spPr bwMode="auto">
        <a:xfrm>
          <a:off x="1028700" y="312258075"/>
          <a:ext cx="1309344"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348</xdr:row>
      <xdr:rowOff>76199</xdr:rowOff>
    </xdr:from>
    <xdr:to>
      <xdr:col>1</xdr:col>
      <xdr:colOff>1549598</xdr:colOff>
      <xdr:row>348</xdr:row>
      <xdr:rowOff>1019174</xdr:rowOff>
    </xdr:to>
    <xdr:pic>
      <xdr:nvPicPr>
        <xdr:cNvPr id="360" name="Picture 206">
          <a:extLst>
            <a:ext uri="{FF2B5EF4-FFF2-40B4-BE49-F238E27FC236}">
              <a16:creationId xmlns:a16="http://schemas.microsoft.com/office/drawing/2014/main" id="{3AF662B9-BA91-4EE7-9A1E-094C9C3D7C4A}"/>
            </a:ext>
          </a:extLst>
        </xdr:cNvPr>
        <xdr:cNvPicPr>
          <a:picLocks noChangeAspect="1" noChangeArrowheads="1"/>
        </xdr:cNvPicPr>
      </xdr:nvPicPr>
      <xdr:blipFill>
        <a:blip xmlns:r="http://schemas.openxmlformats.org/officeDocument/2006/relationships" r:embed="rId222" cstate="email">
          <a:extLst>
            <a:ext uri="{28A0092B-C50C-407E-A947-70E740481C1C}">
              <a14:useLocalDpi xmlns:a14="http://schemas.microsoft.com/office/drawing/2010/main"/>
            </a:ext>
          </a:extLst>
        </a:blip>
        <a:srcRect l="13599"/>
        <a:stretch>
          <a:fillRect/>
        </a:stretch>
      </xdr:blipFill>
      <xdr:spPr bwMode="auto">
        <a:xfrm>
          <a:off x="1057275" y="315906149"/>
          <a:ext cx="1473398" cy="942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346</xdr:row>
      <xdr:rowOff>66675</xdr:rowOff>
    </xdr:from>
    <xdr:to>
      <xdr:col>1</xdr:col>
      <xdr:colOff>1419225</xdr:colOff>
      <xdr:row>346</xdr:row>
      <xdr:rowOff>1099725</xdr:rowOff>
    </xdr:to>
    <xdr:pic>
      <xdr:nvPicPr>
        <xdr:cNvPr id="361" name="Picture 2">
          <a:extLst>
            <a:ext uri="{FF2B5EF4-FFF2-40B4-BE49-F238E27FC236}">
              <a16:creationId xmlns:a16="http://schemas.microsoft.com/office/drawing/2014/main" id="{47524C4C-73D1-46CD-80BA-F2EBAFACC8B7}"/>
            </a:ext>
          </a:extLst>
        </xdr:cNvPr>
        <xdr:cNvPicPr>
          <a:picLocks noChangeAspect="1"/>
        </xdr:cNvPicPr>
      </xdr:nvPicPr>
      <xdr:blipFill>
        <a:blip xmlns:r="http://schemas.openxmlformats.org/officeDocument/2006/relationships" r:embed="rId223" cstate="email">
          <a:extLst>
            <a:ext uri="{28A0092B-C50C-407E-A947-70E740481C1C}">
              <a14:useLocalDpi xmlns:a14="http://schemas.microsoft.com/office/drawing/2010/main"/>
            </a:ext>
          </a:extLst>
        </a:blip>
        <a:srcRect/>
        <a:stretch>
          <a:fillRect/>
        </a:stretch>
      </xdr:blipFill>
      <xdr:spPr bwMode="auto">
        <a:xfrm>
          <a:off x="1047750" y="314696475"/>
          <a:ext cx="1352550" cy="1033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152400</xdr:colOff>
      <xdr:row>351</xdr:row>
      <xdr:rowOff>38100</xdr:rowOff>
    </xdr:from>
    <xdr:to>
      <xdr:col>1</xdr:col>
      <xdr:colOff>1295400</xdr:colOff>
      <xdr:row>351</xdr:row>
      <xdr:rowOff>1146110</xdr:rowOff>
    </xdr:to>
    <xdr:pic>
      <xdr:nvPicPr>
        <xdr:cNvPr id="370" name="Picture 25" descr="rotabroach rhino 4">
          <a:extLst>
            <a:ext uri="{FF2B5EF4-FFF2-40B4-BE49-F238E27FC236}">
              <a16:creationId xmlns:a16="http://schemas.microsoft.com/office/drawing/2014/main" id="{9A37B976-A4BD-4D2C-8981-AFE3CAA72582}"/>
            </a:ext>
          </a:extLst>
        </xdr:cNvPr>
        <xdr:cNvPicPr>
          <a:picLocks noChangeAspect="1" noChangeArrowheads="1"/>
        </xdr:cNvPicPr>
      </xdr:nvPicPr>
      <xdr:blipFill>
        <a:blip xmlns:r="http://schemas.openxmlformats.org/officeDocument/2006/relationships" r:embed="rId224" cstate="email">
          <a:extLst>
            <a:ext uri="{28A0092B-C50C-407E-A947-70E740481C1C}">
              <a14:useLocalDpi xmlns:a14="http://schemas.microsoft.com/office/drawing/2010/main"/>
            </a:ext>
          </a:extLst>
        </a:blip>
        <a:srcRect/>
        <a:stretch>
          <a:fillRect/>
        </a:stretch>
      </xdr:blipFill>
      <xdr:spPr bwMode="auto">
        <a:xfrm>
          <a:off x="1133475" y="317068200"/>
          <a:ext cx="1143000" cy="110801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352</xdr:row>
      <xdr:rowOff>28575</xdr:rowOff>
    </xdr:from>
    <xdr:to>
      <xdr:col>1</xdr:col>
      <xdr:colOff>1133475</xdr:colOff>
      <xdr:row>353</xdr:row>
      <xdr:rowOff>12204</xdr:rowOff>
    </xdr:to>
    <xdr:pic>
      <xdr:nvPicPr>
        <xdr:cNvPr id="371" name="Picture 106" descr="rotabroach puma">
          <a:extLst>
            <a:ext uri="{FF2B5EF4-FFF2-40B4-BE49-F238E27FC236}">
              <a16:creationId xmlns:a16="http://schemas.microsoft.com/office/drawing/2014/main" id="{729743CE-F47B-4FCB-BCBB-8A83281D1A76}"/>
            </a:ext>
          </a:extLst>
        </xdr:cNvPr>
        <xdr:cNvPicPr>
          <a:picLocks noChangeAspect="1" noChangeArrowheads="1"/>
        </xdr:cNvPicPr>
      </xdr:nvPicPr>
      <xdr:blipFill>
        <a:blip xmlns:r="http://schemas.openxmlformats.org/officeDocument/2006/relationships" r:embed="rId225" cstate="email">
          <a:extLst>
            <a:ext uri="{28A0092B-C50C-407E-A947-70E740481C1C}">
              <a14:useLocalDpi xmlns:a14="http://schemas.microsoft.com/office/drawing/2010/main"/>
            </a:ext>
          </a:extLst>
        </a:blip>
        <a:srcRect/>
        <a:stretch>
          <a:fillRect/>
        </a:stretch>
      </xdr:blipFill>
      <xdr:spPr bwMode="auto">
        <a:xfrm>
          <a:off x="1333500" y="318258825"/>
          <a:ext cx="781050" cy="118377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257174</xdr:colOff>
      <xdr:row>354</xdr:row>
      <xdr:rowOff>19050</xdr:rowOff>
    </xdr:from>
    <xdr:to>
      <xdr:col>1</xdr:col>
      <xdr:colOff>1257299</xdr:colOff>
      <xdr:row>355</xdr:row>
      <xdr:rowOff>1975</xdr:rowOff>
    </xdr:to>
    <xdr:pic>
      <xdr:nvPicPr>
        <xdr:cNvPr id="372" name="Picture 28" descr="TM1000P5">
          <a:extLst>
            <a:ext uri="{FF2B5EF4-FFF2-40B4-BE49-F238E27FC236}">
              <a16:creationId xmlns:a16="http://schemas.microsoft.com/office/drawing/2014/main" id="{FFC6E11E-121C-45FD-9EDB-5F56F3694008}"/>
            </a:ext>
          </a:extLst>
        </xdr:cNvPr>
        <xdr:cNvPicPr>
          <a:picLocks noChangeAspect="1" noChangeArrowheads="1"/>
        </xdr:cNvPicPr>
      </xdr:nvPicPr>
      <xdr:blipFill>
        <a:blip xmlns:r="http://schemas.openxmlformats.org/officeDocument/2006/relationships" r:embed="rId226" cstate="email">
          <a:extLst>
            <a:ext uri="{28A0092B-C50C-407E-A947-70E740481C1C}">
              <a14:useLocalDpi xmlns:a14="http://schemas.microsoft.com/office/drawing/2010/main"/>
            </a:ext>
          </a:extLst>
        </a:blip>
        <a:srcRect/>
        <a:stretch>
          <a:fillRect/>
        </a:stretch>
      </xdr:blipFill>
      <xdr:spPr bwMode="auto">
        <a:xfrm>
          <a:off x="1238249" y="320649600"/>
          <a:ext cx="1000125" cy="1183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356</xdr:row>
      <xdr:rowOff>142875</xdr:rowOff>
    </xdr:from>
    <xdr:to>
      <xdr:col>1</xdr:col>
      <xdr:colOff>1590675</xdr:colOff>
      <xdr:row>356</xdr:row>
      <xdr:rowOff>1006288</xdr:rowOff>
    </xdr:to>
    <xdr:pic>
      <xdr:nvPicPr>
        <xdr:cNvPr id="374" name="Picture 1">
          <a:extLst>
            <a:ext uri="{FF2B5EF4-FFF2-40B4-BE49-F238E27FC236}">
              <a16:creationId xmlns:a16="http://schemas.microsoft.com/office/drawing/2014/main" id="{6839CC12-062D-41FD-861D-18D1F0B4FB51}"/>
            </a:ext>
          </a:extLst>
        </xdr:cNvPr>
        <xdr:cNvPicPr>
          <a:picLocks noChangeAspect="1"/>
        </xdr:cNvPicPr>
      </xdr:nvPicPr>
      <xdr:blipFill>
        <a:blip xmlns:r="http://schemas.openxmlformats.org/officeDocument/2006/relationships" r:embed="rId227" cstate="email">
          <a:extLst>
            <a:ext uri="{28A0092B-C50C-407E-A947-70E740481C1C}">
              <a14:useLocalDpi xmlns:a14="http://schemas.microsoft.com/office/drawing/2010/main"/>
            </a:ext>
          </a:extLst>
        </a:blip>
        <a:srcRect/>
        <a:stretch>
          <a:fillRect/>
        </a:stretch>
      </xdr:blipFill>
      <xdr:spPr bwMode="auto">
        <a:xfrm>
          <a:off x="1038225" y="323173725"/>
          <a:ext cx="1533525" cy="86341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200025</xdr:colOff>
      <xdr:row>358</xdr:row>
      <xdr:rowOff>9525</xdr:rowOff>
    </xdr:from>
    <xdr:to>
      <xdr:col>1</xdr:col>
      <xdr:colOff>1228725</xdr:colOff>
      <xdr:row>358</xdr:row>
      <xdr:rowOff>1139965</xdr:rowOff>
    </xdr:to>
    <xdr:pic>
      <xdr:nvPicPr>
        <xdr:cNvPr id="375" name="Picture 183" descr="http://buy1.snapon.com/catalog/objects_lg/images/CT6850_v2.jpg">
          <a:extLst>
            <a:ext uri="{FF2B5EF4-FFF2-40B4-BE49-F238E27FC236}">
              <a16:creationId xmlns:a16="http://schemas.microsoft.com/office/drawing/2014/main" id="{5E0CD13E-6ADA-4C9E-9B19-EEA1BEDD66EC}"/>
            </a:ext>
          </a:extLst>
        </xdr:cNvPr>
        <xdr:cNvPicPr>
          <a:picLocks noChangeAspect="1" noChangeArrowheads="1"/>
        </xdr:cNvPicPr>
      </xdr:nvPicPr>
      <xdr:blipFill>
        <a:blip xmlns:r="http://schemas.openxmlformats.org/officeDocument/2006/relationships" r:embed="rId228" cstate="email">
          <a:extLst>
            <a:ext uri="{28A0092B-C50C-407E-A947-70E740481C1C}">
              <a14:useLocalDpi xmlns:a14="http://schemas.microsoft.com/office/drawing/2010/main"/>
            </a:ext>
          </a:extLst>
        </a:blip>
        <a:srcRect/>
        <a:stretch>
          <a:fillRect/>
        </a:stretch>
      </xdr:blipFill>
      <xdr:spPr bwMode="auto">
        <a:xfrm>
          <a:off x="1181100" y="325440675"/>
          <a:ext cx="1028700" cy="11304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180975</xdr:colOff>
      <xdr:row>360</xdr:row>
      <xdr:rowOff>28575</xdr:rowOff>
    </xdr:from>
    <xdr:to>
      <xdr:col>1</xdr:col>
      <xdr:colOff>1181100</xdr:colOff>
      <xdr:row>360</xdr:row>
      <xdr:rowOff>1141074</xdr:rowOff>
    </xdr:to>
    <xdr:pic>
      <xdr:nvPicPr>
        <xdr:cNvPr id="376" name="Picture 183">
          <a:extLst>
            <a:ext uri="{FF2B5EF4-FFF2-40B4-BE49-F238E27FC236}">
              <a16:creationId xmlns:a16="http://schemas.microsoft.com/office/drawing/2014/main" id="{0193B965-55CF-41DA-BC5D-CC3A5A426DA9}"/>
            </a:ext>
          </a:extLst>
        </xdr:cNvPr>
        <xdr:cNvPicPr>
          <a:picLocks noChangeAspect="1" noChangeArrowheads="1"/>
        </xdr:cNvPicPr>
      </xdr:nvPicPr>
      <xdr:blipFill>
        <a:blip xmlns:r="http://schemas.openxmlformats.org/officeDocument/2006/relationships" r:embed="rId229" cstate="email">
          <a:extLst>
            <a:ext uri="{28A0092B-C50C-407E-A947-70E740481C1C}">
              <a14:useLocalDpi xmlns:a14="http://schemas.microsoft.com/office/drawing/2010/main"/>
            </a:ext>
          </a:extLst>
        </a:blip>
        <a:srcRect/>
        <a:stretch>
          <a:fillRect/>
        </a:stretch>
      </xdr:blipFill>
      <xdr:spPr bwMode="auto">
        <a:xfrm>
          <a:off x="1162050" y="326659875"/>
          <a:ext cx="1000125" cy="11124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76199</xdr:colOff>
      <xdr:row>366</xdr:row>
      <xdr:rowOff>66675</xdr:rowOff>
    </xdr:from>
    <xdr:to>
      <xdr:col>1</xdr:col>
      <xdr:colOff>1533524</xdr:colOff>
      <xdr:row>366</xdr:row>
      <xdr:rowOff>974517</xdr:rowOff>
    </xdr:to>
    <xdr:pic>
      <xdr:nvPicPr>
        <xdr:cNvPr id="377" name="Picture 141" descr="Stihl TS410">
          <a:extLst>
            <a:ext uri="{FF2B5EF4-FFF2-40B4-BE49-F238E27FC236}">
              <a16:creationId xmlns:a16="http://schemas.microsoft.com/office/drawing/2014/main" id="{369B6271-1902-491B-ABDF-640ADF84BBF3}"/>
            </a:ext>
          </a:extLst>
        </xdr:cNvPr>
        <xdr:cNvPicPr>
          <a:picLocks noChangeAspect="1" noChangeArrowheads="1"/>
        </xdr:cNvPicPr>
      </xdr:nvPicPr>
      <xdr:blipFill>
        <a:blip xmlns:r="http://schemas.openxmlformats.org/officeDocument/2006/relationships" r:embed="rId230" cstate="email">
          <a:extLst>
            <a:ext uri="{28A0092B-C50C-407E-A947-70E740481C1C}">
              <a14:useLocalDpi xmlns:a14="http://schemas.microsoft.com/office/drawing/2010/main"/>
            </a:ext>
          </a:extLst>
        </a:blip>
        <a:srcRect/>
        <a:stretch>
          <a:fillRect/>
        </a:stretch>
      </xdr:blipFill>
      <xdr:spPr bwMode="auto">
        <a:xfrm>
          <a:off x="1057274" y="331498575"/>
          <a:ext cx="1457325" cy="9078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365</xdr:row>
      <xdr:rowOff>104775</xdr:rowOff>
    </xdr:from>
    <xdr:to>
      <xdr:col>1</xdr:col>
      <xdr:colOff>1571625</xdr:colOff>
      <xdr:row>365</xdr:row>
      <xdr:rowOff>1024213</xdr:rowOff>
    </xdr:to>
    <xdr:pic>
      <xdr:nvPicPr>
        <xdr:cNvPr id="390" name="Picture 1">
          <a:extLst>
            <a:ext uri="{FF2B5EF4-FFF2-40B4-BE49-F238E27FC236}">
              <a16:creationId xmlns:a16="http://schemas.microsoft.com/office/drawing/2014/main" id="{42431591-79C4-44E6-B544-0DB4A6D48AB4}"/>
            </a:ext>
          </a:extLst>
        </xdr:cNvPr>
        <xdr:cNvPicPr>
          <a:picLocks noChangeAspect="1"/>
        </xdr:cNvPicPr>
      </xdr:nvPicPr>
      <xdr:blipFill>
        <a:blip xmlns:r="http://schemas.openxmlformats.org/officeDocument/2006/relationships" r:embed="rId231" cstate="email">
          <a:extLst>
            <a:ext uri="{28A0092B-C50C-407E-A947-70E740481C1C}">
              <a14:useLocalDpi xmlns:a14="http://schemas.microsoft.com/office/drawing/2010/main"/>
            </a:ext>
          </a:extLst>
        </a:blip>
        <a:srcRect/>
        <a:stretch>
          <a:fillRect/>
        </a:stretch>
      </xdr:blipFill>
      <xdr:spPr bwMode="auto">
        <a:xfrm>
          <a:off x="1028700" y="330336525"/>
          <a:ext cx="1524000" cy="91943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542925</xdr:colOff>
      <xdr:row>367</xdr:row>
      <xdr:rowOff>171450</xdr:rowOff>
    </xdr:from>
    <xdr:to>
      <xdr:col>1</xdr:col>
      <xdr:colOff>1066800</xdr:colOff>
      <xdr:row>367</xdr:row>
      <xdr:rowOff>1095375</xdr:rowOff>
    </xdr:to>
    <xdr:pic>
      <xdr:nvPicPr>
        <xdr:cNvPr id="404" name="Picture 149" descr="Stihl BT45">
          <a:extLst>
            <a:ext uri="{FF2B5EF4-FFF2-40B4-BE49-F238E27FC236}">
              <a16:creationId xmlns:a16="http://schemas.microsoft.com/office/drawing/2014/main" id="{5A9D1190-5968-49A0-A627-DDAE726E39DE}"/>
            </a:ext>
          </a:extLst>
        </xdr:cNvPr>
        <xdr:cNvPicPr>
          <a:picLocks noChangeAspect="1" noChangeArrowheads="1"/>
        </xdr:cNvPicPr>
      </xdr:nvPicPr>
      <xdr:blipFill>
        <a:blip xmlns:r="http://schemas.openxmlformats.org/officeDocument/2006/relationships" r:embed="rId232" cstate="email">
          <a:extLst>
            <a:ext uri="{28A0092B-C50C-407E-A947-70E740481C1C}">
              <a14:useLocalDpi xmlns:a14="http://schemas.microsoft.com/office/drawing/2010/main"/>
            </a:ext>
          </a:extLst>
        </a:blip>
        <a:srcRect/>
        <a:stretch>
          <a:fillRect/>
        </a:stretch>
      </xdr:blipFill>
      <xdr:spPr bwMode="auto">
        <a:xfrm>
          <a:off x="1524000" y="142227300"/>
          <a:ext cx="523875"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368</xdr:row>
      <xdr:rowOff>171450</xdr:rowOff>
    </xdr:from>
    <xdr:to>
      <xdr:col>1</xdr:col>
      <xdr:colOff>1528385</xdr:colOff>
      <xdr:row>368</xdr:row>
      <xdr:rowOff>933450</xdr:rowOff>
    </xdr:to>
    <xdr:pic>
      <xdr:nvPicPr>
        <xdr:cNvPr id="405" name="Picture 1">
          <a:extLst>
            <a:ext uri="{FF2B5EF4-FFF2-40B4-BE49-F238E27FC236}">
              <a16:creationId xmlns:a16="http://schemas.microsoft.com/office/drawing/2014/main" id="{9BACA11E-E68B-44DA-9ED6-A5D6FEBA7ADD}"/>
            </a:ext>
          </a:extLst>
        </xdr:cNvPr>
        <xdr:cNvPicPr>
          <a:picLocks noChangeAspect="1"/>
        </xdr:cNvPicPr>
      </xdr:nvPicPr>
      <xdr:blipFill>
        <a:blip xmlns:r="http://schemas.openxmlformats.org/officeDocument/2006/relationships" r:embed="rId233" cstate="email">
          <a:extLst>
            <a:ext uri="{28A0092B-C50C-407E-A947-70E740481C1C}">
              <a14:useLocalDpi xmlns:a14="http://schemas.microsoft.com/office/drawing/2010/main"/>
            </a:ext>
          </a:extLst>
        </a:blip>
        <a:srcRect/>
        <a:stretch>
          <a:fillRect/>
        </a:stretch>
      </xdr:blipFill>
      <xdr:spPr bwMode="auto">
        <a:xfrm>
          <a:off x="1009650" y="334003650"/>
          <a:ext cx="149981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369</xdr:row>
      <xdr:rowOff>85725</xdr:rowOff>
    </xdr:from>
    <xdr:to>
      <xdr:col>1</xdr:col>
      <xdr:colOff>1552575</xdr:colOff>
      <xdr:row>369</xdr:row>
      <xdr:rowOff>1030983</xdr:rowOff>
    </xdr:to>
    <xdr:pic>
      <xdr:nvPicPr>
        <xdr:cNvPr id="406" name="Picture 2">
          <a:extLst>
            <a:ext uri="{FF2B5EF4-FFF2-40B4-BE49-F238E27FC236}">
              <a16:creationId xmlns:a16="http://schemas.microsoft.com/office/drawing/2014/main" id="{986DC591-F49C-4736-AA6B-6E4353D51466}"/>
            </a:ext>
          </a:extLst>
        </xdr:cNvPr>
        <xdr:cNvPicPr>
          <a:picLocks noChangeAspect="1"/>
        </xdr:cNvPicPr>
      </xdr:nvPicPr>
      <xdr:blipFill>
        <a:blip xmlns:r="http://schemas.openxmlformats.org/officeDocument/2006/relationships" r:embed="rId234" cstate="email">
          <a:extLst>
            <a:ext uri="{28A0092B-C50C-407E-A947-70E740481C1C}">
              <a14:useLocalDpi xmlns:a14="http://schemas.microsoft.com/office/drawing/2010/main"/>
            </a:ext>
          </a:extLst>
        </a:blip>
        <a:srcRect/>
        <a:stretch>
          <a:fillRect/>
        </a:stretch>
      </xdr:blipFill>
      <xdr:spPr bwMode="auto">
        <a:xfrm>
          <a:off x="1028700" y="335118075"/>
          <a:ext cx="1504950" cy="94525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370</xdr:row>
      <xdr:rowOff>114300</xdr:rowOff>
    </xdr:from>
    <xdr:to>
      <xdr:col>1</xdr:col>
      <xdr:colOff>1533525</xdr:colOff>
      <xdr:row>370</xdr:row>
      <xdr:rowOff>1056423</xdr:rowOff>
    </xdr:to>
    <xdr:pic>
      <xdr:nvPicPr>
        <xdr:cNvPr id="407" name="Picture 222" descr="BR 500">
          <a:extLst>
            <a:ext uri="{FF2B5EF4-FFF2-40B4-BE49-F238E27FC236}">
              <a16:creationId xmlns:a16="http://schemas.microsoft.com/office/drawing/2014/main" id="{3DDB797B-8833-4605-8EC3-0B6FBDED56D7}"/>
            </a:ext>
          </a:extLst>
        </xdr:cNvPr>
        <xdr:cNvPicPr>
          <a:picLocks noChangeAspect="1" noChangeArrowheads="1"/>
        </xdr:cNvPicPr>
      </xdr:nvPicPr>
      <xdr:blipFill>
        <a:blip xmlns:r="http://schemas.openxmlformats.org/officeDocument/2006/relationships" r:embed="rId235" cstate="email">
          <a:extLst>
            <a:ext uri="{28A0092B-C50C-407E-A947-70E740481C1C}">
              <a14:useLocalDpi xmlns:a14="http://schemas.microsoft.com/office/drawing/2010/main"/>
            </a:ext>
          </a:extLst>
        </a:blip>
        <a:srcRect/>
        <a:stretch>
          <a:fillRect/>
        </a:stretch>
      </xdr:blipFill>
      <xdr:spPr bwMode="auto">
        <a:xfrm>
          <a:off x="1047750" y="336346800"/>
          <a:ext cx="1466850" cy="942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395</xdr:row>
      <xdr:rowOff>66675</xdr:rowOff>
    </xdr:from>
    <xdr:to>
      <xdr:col>1</xdr:col>
      <xdr:colOff>1524000</xdr:colOff>
      <xdr:row>395</xdr:row>
      <xdr:rowOff>1004497</xdr:rowOff>
    </xdr:to>
    <xdr:pic>
      <xdr:nvPicPr>
        <xdr:cNvPr id="408" name="Picture 42" descr="Stihl MS290">
          <a:extLst>
            <a:ext uri="{FF2B5EF4-FFF2-40B4-BE49-F238E27FC236}">
              <a16:creationId xmlns:a16="http://schemas.microsoft.com/office/drawing/2014/main" id="{40D6B97C-F036-4A9E-BF38-3E73B9FE7435}"/>
            </a:ext>
          </a:extLst>
        </xdr:cNvPr>
        <xdr:cNvPicPr>
          <a:picLocks noChangeAspect="1" noChangeArrowheads="1"/>
        </xdr:cNvPicPr>
      </xdr:nvPicPr>
      <xdr:blipFill>
        <a:blip xmlns:r="http://schemas.openxmlformats.org/officeDocument/2006/relationships" r:embed="rId236" cstate="email">
          <a:extLst>
            <a:ext uri="{28A0092B-C50C-407E-A947-70E740481C1C}">
              <a14:useLocalDpi xmlns:a14="http://schemas.microsoft.com/office/drawing/2010/main"/>
            </a:ext>
          </a:extLst>
        </a:blip>
        <a:srcRect/>
        <a:stretch>
          <a:fillRect/>
        </a:stretch>
      </xdr:blipFill>
      <xdr:spPr bwMode="auto">
        <a:xfrm>
          <a:off x="1019175" y="349500825"/>
          <a:ext cx="1485900" cy="93782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382</xdr:row>
      <xdr:rowOff>161924</xdr:rowOff>
    </xdr:from>
    <xdr:to>
      <xdr:col>1</xdr:col>
      <xdr:colOff>1513965</xdr:colOff>
      <xdr:row>382</xdr:row>
      <xdr:rowOff>838199</xdr:rowOff>
    </xdr:to>
    <xdr:pic>
      <xdr:nvPicPr>
        <xdr:cNvPr id="409" name="Picture 63" descr="Stihl HS 81 R">
          <a:extLst>
            <a:ext uri="{FF2B5EF4-FFF2-40B4-BE49-F238E27FC236}">
              <a16:creationId xmlns:a16="http://schemas.microsoft.com/office/drawing/2014/main" id="{16E47A5B-F5C0-4313-BBFF-AD28EE4F00DF}"/>
            </a:ext>
          </a:extLst>
        </xdr:cNvPr>
        <xdr:cNvPicPr>
          <a:picLocks noChangeAspect="1" noChangeArrowheads="1"/>
        </xdr:cNvPicPr>
      </xdr:nvPicPr>
      <xdr:blipFill>
        <a:blip xmlns:r="http://schemas.openxmlformats.org/officeDocument/2006/relationships" r:embed="rId237" cstate="email">
          <a:extLst>
            <a:ext uri="{28A0092B-C50C-407E-A947-70E740481C1C}">
              <a14:useLocalDpi xmlns:a14="http://schemas.microsoft.com/office/drawing/2010/main"/>
            </a:ext>
          </a:extLst>
        </a:blip>
        <a:srcRect/>
        <a:stretch>
          <a:fillRect/>
        </a:stretch>
      </xdr:blipFill>
      <xdr:spPr bwMode="auto">
        <a:xfrm>
          <a:off x="1009650" y="341195024"/>
          <a:ext cx="1485390" cy="676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392</xdr:row>
      <xdr:rowOff>123824</xdr:rowOff>
    </xdr:from>
    <xdr:to>
      <xdr:col>1</xdr:col>
      <xdr:colOff>1495425</xdr:colOff>
      <xdr:row>392</xdr:row>
      <xdr:rowOff>985325</xdr:rowOff>
    </xdr:to>
    <xdr:pic>
      <xdr:nvPicPr>
        <xdr:cNvPr id="410" name="Picture 96" descr="Stihl MSA 200 C BQ">
          <a:extLst>
            <a:ext uri="{FF2B5EF4-FFF2-40B4-BE49-F238E27FC236}">
              <a16:creationId xmlns:a16="http://schemas.microsoft.com/office/drawing/2014/main" id="{6D77E692-73DB-4E07-BD40-B8BBE03156AB}"/>
            </a:ext>
          </a:extLst>
        </xdr:cNvPr>
        <xdr:cNvPicPr>
          <a:picLocks noChangeAspect="1" noChangeArrowheads="1"/>
        </xdr:cNvPicPr>
      </xdr:nvPicPr>
      <xdr:blipFill>
        <a:blip xmlns:r="http://schemas.openxmlformats.org/officeDocument/2006/relationships" r:embed="rId238" cstate="email">
          <a:extLst>
            <a:ext uri="{28A0092B-C50C-407E-A947-70E740481C1C}">
              <a14:useLocalDpi xmlns:a14="http://schemas.microsoft.com/office/drawing/2010/main"/>
            </a:ext>
          </a:extLst>
        </a:blip>
        <a:srcRect/>
        <a:stretch>
          <a:fillRect/>
        </a:stretch>
      </xdr:blipFill>
      <xdr:spPr bwMode="auto">
        <a:xfrm>
          <a:off x="1028700" y="345957524"/>
          <a:ext cx="1447800" cy="86150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381</xdr:row>
      <xdr:rowOff>180975</xdr:rowOff>
    </xdr:from>
    <xdr:to>
      <xdr:col>1</xdr:col>
      <xdr:colOff>1567360</xdr:colOff>
      <xdr:row>381</xdr:row>
      <xdr:rowOff>1019175</xdr:rowOff>
    </xdr:to>
    <xdr:pic>
      <xdr:nvPicPr>
        <xdr:cNvPr id="411" name="Picture 140" descr="Stihl HS45">
          <a:extLst>
            <a:ext uri="{FF2B5EF4-FFF2-40B4-BE49-F238E27FC236}">
              <a16:creationId xmlns:a16="http://schemas.microsoft.com/office/drawing/2014/main" id="{1E518C86-3878-42E8-A8F8-AA59DC4EAE88}"/>
            </a:ext>
          </a:extLst>
        </xdr:cNvPr>
        <xdr:cNvPicPr>
          <a:picLocks noChangeAspect="1" noChangeArrowheads="1"/>
        </xdr:cNvPicPr>
      </xdr:nvPicPr>
      <xdr:blipFill>
        <a:blip xmlns:r="http://schemas.openxmlformats.org/officeDocument/2006/relationships" r:embed="rId239" cstate="email">
          <a:extLst>
            <a:ext uri="{28A0092B-C50C-407E-A947-70E740481C1C}">
              <a14:useLocalDpi xmlns:a14="http://schemas.microsoft.com/office/drawing/2010/main"/>
            </a:ext>
          </a:extLst>
        </a:blip>
        <a:srcRect/>
        <a:stretch>
          <a:fillRect/>
        </a:stretch>
      </xdr:blipFill>
      <xdr:spPr bwMode="auto">
        <a:xfrm>
          <a:off x="1009650" y="340013925"/>
          <a:ext cx="1538785" cy="838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399</xdr:row>
      <xdr:rowOff>57150</xdr:rowOff>
    </xdr:from>
    <xdr:to>
      <xdr:col>1</xdr:col>
      <xdr:colOff>1457325</xdr:colOff>
      <xdr:row>399</xdr:row>
      <xdr:rowOff>999964</xdr:rowOff>
    </xdr:to>
    <xdr:pic>
      <xdr:nvPicPr>
        <xdr:cNvPr id="412" name="Picture 139" descr="Stihl HT101">
          <a:extLst>
            <a:ext uri="{FF2B5EF4-FFF2-40B4-BE49-F238E27FC236}">
              <a16:creationId xmlns:a16="http://schemas.microsoft.com/office/drawing/2014/main" id="{B415576D-6E07-4C76-B725-396F5A15BCF6}"/>
            </a:ext>
          </a:extLst>
        </xdr:cNvPr>
        <xdr:cNvPicPr>
          <a:picLocks noChangeAspect="1" noChangeArrowheads="1"/>
        </xdr:cNvPicPr>
      </xdr:nvPicPr>
      <xdr:blipFill>
        <a:blip xmlns:r="http://schemas.openxmlformats.org/officeDocument/2006/relationships" r:embed="rId240" cstate="email">
          <a:extLst>
            <a:ext uri="{28A0092B-C50C-407E-A947-70E740481C1C}">
              <a14:useLocalDpi xmlns:a14="http://schemas.microsoft.com/office/drawing/2010/main"/>
            </a:ext>
          </a:extLst>
        </a:blip>
        <a:srcRect/>
        <a:stretch>
          <a:fillRect/>
        </a:stretch>
      </xdr:blipFill>
      <xdr:spPr bwMode="auto">
        <a:xfrm>
          <a:off x="1047750" y="354291900"/>
          <a:ext cx="1390650" cy="9428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76200</xdr:colOff>
      <xdr:row>402</xdr:row>
      <xdr:rowOff>76199</xdr:rowOff>
    </xdr:from>
    <xdr:to>
      <xdr:col>1</xdr:col>
      <xdr:colOff>1381125</xdr:colOff>
      <xdr:row>402</xdr:row>
      <xdr:rowOff>1110734</xdr:rowOff>
    </xdr:to>
    <xdr:pic>
      <xdr:nvPicPr>
        <xdr:cNvPr id="413" name="Picture 148" descr="Stihl HT131">
          <a:extLst>
            <a:ext uri="{FF2B5EF4-FFF2-40B4-BE49-F238E27FC236}">
              <a16:creationId xmlns:a16="http://schemas.microsoft.com/office/drawing/2014/main" id="{F3EDE0F3-82A2-43AD-AA2E-4D9BAF24F1D9}"/>
            </a:ext>
          </a:extLst>
        </xdr:cNvPr>
        <xdr:cNvPicPr>
          <a:picLocks noChangeAspect="1" noChangeArrowheads="1"/>
        </xdr:cNvPicPr>
      </xdr:nvPicPr>
      <xdr:blipFill>
        <a:blip xmlns:r="http://schemas.openxmlformats.org/officeDocument/2006/relationships" r:embed="rId241" cstate="email">
          <a:extLst>
            <a:ext uri="{28A0092B-C50C-407E-A947-70E740481C1C}">
              <a14:useLocalDpi xmlns:a14="http://schemas.microsoft.com/office/drawing/2010/main"/>
            </a:ext>
          </a:extLst>
        </a:blip>
        <a:srcRect/>
        <a:stretch>
          <a:fillRect/>
        </a:stretch>
      </xdr:blipFill>
      <xdr:spPr bwMode="auto">
        <a:xfrm>
          <a:off x="1057275" y="355511099"/>
          <a:ext cx="1304925" cy="103453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371475</xdr:colOff>
      <xdr:row>375</xdr:row>
      <xdr:rowOff>19050</xdr:rowOff>
    </xdr:from>
    <xdr:to>
      <xdr:col>1</xdr:col>
      <xdr:colOff>1000125</xdr:colOff>
      <xdr:row>375</xdr:row>
      <xdr:rowOff>1139190</xdr:rowOff>
    </xdr:to>
    <xdr:pic>
      <xdr:nvPicPr>
        <xdr:cNvPr id="414" name="Picture 2">
          <a:extLst>
            <a:ext uri="{FF2B5EF4-FFF2-40B4-BE49-F238E27FC236}">
              <a16:creationId xmlns:a16="http://schemas.microsoft.com/office/drawing/2014/main" id="{B930C6EA-E6F4-4031-8ED5-5CE50E488A26}"/>
            </a:ext>
          </a:extLst>
        </xdr:cNvPr>
        <xdr:cNvPicPr>
          <a:picLocks noChangeAspect="1"/>
        </xdr:cNvPicPr>
      </xdr:nvPicPr>
      <xdr:blipFill>
        <a:blip xmlns:r="http://schemas.openxmlformats.org/officeDocument/2006/relationships" r:embed="rId242" cstate="email">
          <a:extLst>
            <a:ext uri="{28A0092B-C50C-407E-A947-70E740481C1C}">
              <a14:useLocalDpi xmlns:a14="http://schemas.microsoft.com/office/drawing/2010/main"/>
            </a:ext>
          </a:extLst>
        </a:blip>
        <a:srcRect/>
        <a:stretch>
          <a:fillRect/>
        </a:stretch>
      </xdr:blipFill>
      <xdr:spPr bwMode="auto">
        <a:xfrm>
          <a:off x="1352550" y="337451700"/>
          <a:ext cx="628650" cy="11201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393</xdr:row>
      <xdr:rowOff>180975</xdr:rowOff>
    </xdr:from>
    <xdr:to>
      <xdr:col>1</xdr:col>
      <xdr:colOff>1524000</xdr:colOff>
      <xdr:row>393</xdr:row>
      <xdr:rowOff>923925</xdr:rowOff>
    </xdr:to>
    <xdr:pic>
      <xdr:nvPicPr>
        <xdr:cNvPr id="415" name="Picture 1">
          <a:extLst>
            <a:ext uri="{FF2B5EF4-FFF2-40B4-BE49-F238E27FC236}">
              <a16:creationId xmlns:a16="http://schemas.microsoft.com/office/drawing/2014/main" id="{B1DB99EB-5249-4F90-B595-531A14AA57CB}"/>
            </a:ext>
          </a:extLst>
        </xdr:cNvPr>
        <xdr:cNvPicPr>
          <a:picLocks noChangeAspect="1"/>
        </xdr:cNvPicPr>
      </xdr:nvPicPr>
      <xdr:blipFill>
        <a:blip xmlns:r="http://schemas.openxmlformats.org/officeDocument/2006/relationships" r:embed="rId243" cstate="email">
          <a:extLst>
            <a:ext uri="{28A0092B-C50C-407E-A947-70E740481C1C}">
              <a14:useLocalDpi xmlns:a14="http://schemas.microsoft.com/office/drawing/2010/main"/>
            </a:ext>
          </a:extLst>
        </a:blip>
        <a:srcRect/>
        <a:stretch>
          <a:fillRect/>
        </a:stretch>
      </xdr:blipFill>
      <xdr:spPr bwMode="auto">
        <a:xfrm>
          <a:off x="1019175" y="347214825"/>
          <a:ext cx="1485900" cy="742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394</xdr:row>
      <xdr:rowOff>123824</xdr:rowOff>
    </xdr:from>
    <xdr:to>
      <xdr:col>1</xdr:col>
      <xdr:colOff>1640830</xdr:colOff>
      <xdr:row>394</xdr:row>
      <xdr:rowOff>971549</xdr:rowOff>
    </xdr:to>
    <xdr:pic>
      <xdr:nvPicPr>
        <xdr:cNvPr id="416" name="Picture 152">
          <a:extLst>
            <a:ext uri="{FF2B5EF4-FFF2-40B4-BE49-F238E27FC236}">
              <a16:creationId xmlns:a16="http://schemas.microsoft.com/office/drawing/2014/main" id="{285788DF-31C4-478D-9806-D6F6F4A76782}"/>
            </a:ext>
          </a:extLst>
        </xdr:cNvPr>
        <xdr:cNvPicPr>
          <a:picLocks noChangeAspect="1"/>
        </xdr:cNvPicPr>
      </xdr:nvPicPr>
      <xdr:blipFill>
        <a:blip xmlns:r="http://schemas.openxmlformats.org/officeDocument/2006/relationships" r:embed="rId244" cstate="email">
          <a:extLst>
            <a:ext uri="{28A0092B-C50C-407E-A947-70E740481C1C}">
              <a14:useLocalDpi xmlns:a14="http://schemas.microsoft.com/office/drawing/2010/main"/>
            </a:ext>
          </a:extLst>
        </a:blip>
        <a:srcRect/>
        <a:stretch>
          <a:fillRect/>
        </a:stretch>
      </xdr:blipFill>
      <xdr:spPr bwMode="auto">
        <a:xfrm>
          <a:off x="1019175" y="348357824"/>
          <a:ext cx="1602730" cy="8477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403</xdr:row>
      <xdr:rowOff>57150</xdr:rowOff>
    </xdr:from>
    <xdr:to>
      <xdr:col>1</xdr:col>
      <xdr:colOff>1323975</xdr:colOff>
      <xdr:row>403</xdr:row>
      <xdr:rowOff>1162050</xdr:rowOff>
    </xdr:to>
    <xdr:pic>
      <xdr:nvPicPr>
        <xdr:cNvPr id="417" name="Picture 154">
          <a:extLst>
            <a:ext uri="{FF2B5EF4-FFF2-40B4-BE49-F238E27FC236}">
              <a16:creationId xmlns:a16="http://schemas.microsoft.com/office/drawing/2014/main" id="{A5D9A231-688B-4305-A02E-8F1A70F5DA5B}"/>
            </a:ext>
          </a:extLst>
        </xdr:cNvPr>
        <xdr:cNvPicPr>
          <a:picLocks noChangeAspect="1"/>
        </xdr:cNvPicPr>
      </xdr:nvPicPr>
      <xdr:blipFill>
        <a:blip xmlns:r="http://schemas.openxmlformats.org/officeDocument/2006/relationships" r:embed="rId245" cstate="email">
          <a:extLst>
            <a:ext uri="{28A0092B-C50C-407E-A947-70E740481C1C}">
              <a14:useLocalDpi xmlns:a14="http://schemas.microsoft.com/office/drawing/2010/main"/>
            </a:ext>
          </a:extLst>
        </a:blip>
        <a:srcRect/>
        <a:stretch>
          <a:fillRect/>
        </a:stretch>
      </xdr:blipFill>
      <xdr:spPr bwMode="auto">
        <a:xfrm>
          <a:off x="1200150" y="356692200"/>
          <a:ext cx="1104900" cy="1104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9524</xdr:colOff>
      <xdr:row>396</xdr:row>
      <xdr:rowOff>228600</xdr:rowOff>
    </xdr:from>
    <xdr:to>
      <xdr:col>1</xdr:col>
      <xdr:colOff>1578951</xdr:colOff>
      <xdr:row>396</xdr:row>
      <xdr:rowOff>876300</xdr:rowOff>
    </xdr:to>
    <xdr:pic>
      <xdr:nvPicPr>
        <xdr:cNvPr id="418" name="Picture 1">
          <a:extLst>
            <a:ext uri="{FF2B5EF4-FFF2-40B4-BE49-F238E27FC236}">
              <a16:creationId xmlns:a16="http://schemas.microsoft.com/office/drawing/2014/main" id="{4410B140-E0F1-401D-B117-DCF6D9964633}"/>
            </a:ext>
          </a:extLst>
        </xdr:cNvPr>
        <xdr:cNvPicPr>
          <a:picLocks noChangeAspect="1"/>
        </xdr:cNvPicPr>
      </xdr:nvPicPr>
      <xdr:blipFill>
        <a:blip xmlns:r="http://schemas.openxmlformats.org/officeDocument/2006/relationships" r:embed="rId246" cstate="email">
          <a:extLst>
            <a:ext uri="{28A0092B-C50C-407E-A947-70E740481C1C}">
              <a14:useLocalDpi xmlns:a14="http://schemas.microsoft.com/office/drawing/2010/main"/>
            </a:ext>
          </a:extLst>
        </a:blip>
        <a:srcRect/>
        <a:stretch>
          <a:fillRect/>
        </a:stretch>
      </xdr:blipFill>
      <xdr:spPr bwMode="auto">
        <a:xfrm>
          <a:off x="990599" y="350862900"/>
          <a:ext cx="1569427"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398</xdr:row>
      <xdr:rowOff>85725</xdr:rowOff>
    </xdr:from>
    <xdr:to>
      <xdr:col>1</xdr:col>
      <xdr:colOff>1514475</xdr:colOff>
      <xdr:row>398</xdr:row>
      <xdr:rowOff>1076325</xdr:rowOff>
    </xdr:to>
    <xdr:pic>
      <xdr:nvPicPr>
        <xdr:cNvPr id="419" name="Picture 1">
          <a:extLst>
            <a:ext uri="{FF2B5EF4-FFF2-40B4-BE49-F238E27FC236}">
              <a16:creationId xmlns:a16="http://schemas.microsoft.com/office/drawing/2014/main" id="{158B5876-428B-43D5-8A21-E9009C14DA1E}"/>
            </a:ext>
          </a:extLst>
        </xdr:cNvPr>
        <xdr:cNvPicPr>
          <a:picLocks noChangeAspect="1"/>
        </xdr:cNvPicPr>
      </xdr:nvPicPr>
      <xdr:blipFill>
        <a:blip xmlns:r="http://schemas.openxmlformats.org/officeDocument/2006/relationships" r:embed="rId247" cstate="email">
          <a:extLst>
            <a:ext uri="{28A0092B-C50C-407E-A947-70E740481C1C}">
              <a14:useLocalDpi xmlns:a14="http://schemas.microsoft.com/office/drawing/2010/main"/>
            </a:ext>
          </a:extLst>
        </a:blip>
        <a:srcRect/>
        <a:stretch>
          <a:fillRect/>
        </a:stretch>
      </xdr:blipFill>
      <xdr:spPr bwMode="auto">
        <a:xfrm>
          <a:off x="1009650" y="353120325"/>
          <a:ext cx="1485900" cy="9906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152399</xdr:colOff>
      <xdr:row>404</xdr:row>
      <xdr:rowOff>28574</xdr:rowOff>
    </xdr:from>
    <xdr:to>
      <xdr:col>1</xdr:col>
      <xdr:colOff>1266824</xdr:colOff>
      <xdr:row>404</xdr:row>
      <xdr:rowOff>1142999</xdr:rowOff>
    </xdr:to>
    <xdr:pic>
      <xdr:nvPicPr>
        <xdr:cNvPr id="420" name="Picture 196" descr="KM 130 R">
          <a:extLst>
            <a:ext uri="{FF2B5EF4-FFF2-40B4-BE49-F238E27FC236}">
              <a16:creationId xmlns:a16="http://schemas.microsoft.com/office/drawing/2014/main" id="{D6501107-A930-4634-A70A-6DF67488020B}"/>
            </a:ext>
          </a:extLst>
        </xdr:cNvPr>
        <xdr:cNvPicPr>
          <a:picLocks noChangeAspect="1" noChangeArrowheads="1"/>
        </xdr:cNvPicPr>
      </xdr:nvPicPr>
      <xdr:blipFill>
        <a:blip xmlns:r="http://schemas.openxmlformats.org/officeDocument/2006/relationships" r:embed="rId248" cstate="email">
          <a:extLst>
            <a:ext uri="{28A0092B-C50C-407E-A947-70E740481C1C}">
              <a14:useLocalDpi xmlns:a14="http://schemas.microsoft.com/office/drawing/2010/main"/>
            </a:ext>
          </a:extLst>
        </a:blip>
        <a:srcRect/>
        <a:stretch>
          <a:fillRect/>
        </a:stretch>
      </xdr:blipFill>
      <xdr:spPr bwMode="auto">
        <a:xfrm>
          <a:off x="1133474" y="357863774"/>
          <a:ext cx="1114425" cy="1114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388</xdr:row>
      <xdr:rowOff>38099</xdr:rowOff>
    </xdr:from>
    <xdr:to>
      <xdr:col>1</xdr:col>
      <xdr:colOff>1085850</xdr:colOff>
      <xdr:row>388</xdr:row>
      <xdr:rowOff>1091044</xdr:rowOff>
    </xdr:to>
    <xdr:pic>
      <xdr:nvPicPr>
        <xdr:cNvPr id="421" name="Picture 3">
          <a:extLst>
            <a:ext uri="{FF2B5EF4-FFF2-40B4-BE49-F238E27FC236}">
              <a16:creationId xmlns:a16="http://schemas.microsoft.com/office/drawing/2014/main" id="{B1B598CD-5739-4741-8E6F-1381B629BC29}"/>
            </a:ext>
          </a:extLst>
        </xdr:cNvPr>
        <xdr:cNvPicPr>
          <a:picLocks noChangeAspect="1"/>
        </xdr:cNvPicPr>
      </xdr:nvPicPr>
      <xdr:blipFill>
        <a:blip xmlns:r="http://schemas.openxmlformats.org/officeDocument/2006/relationships" r:embed="rId249" cstate="email">
          <a:extLst>
            <a:ext uri="{28A0092B-C50C-407E-A947-70E740481C1C}">
              <a14:useLocalDpi xmlns:a14="http://schemas.microsoft.com/office/drawing/2010/main"/>
            </a:ext>
          </a:extLst>
        </a:blip>
        <a:srcRect/>
        <a:stretch>
          <a:fillRect/>
        </a:stretch>
      </xdr:blipFill>
      <xdr:spPr bwMode="auto">
        <a:xfrm>
          <a:off x="1343025" y="343471499"/>
          <a:ext cx="723900" cy="105294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314324</xdr:colOff>
      <xdr:row>389</xdr:row>
      <xdr:rowOff>19049</xdr:rowOff>
    </xdr:from>
    <xdr:to>
      <xdr:col>1</xdr:col>
      <xdr:colOff>1028699</xdr:colOff>
      <xdr:row>389</xdr:row>
      <xdr:rowOff>1112936</xdr:rowOff>
    </xdr:to>
    <xdr:pic>
      <xdr:nvPicPr>
        <xdr:cNvPr id="422" name="Picture 4">
          <a:extLst>
            <a:ext uri="{FF2B5EF4-FFF2-40B4-BE49-F238E27FC236}">
              <a16:creationId xmlns:a16="http://schemas.microsoft.com/office/drawing/2014/main" id="{67966ABF-39C0-4FC2-BF2C-650331CD0C6C}"/>
            </a:ext>
          </a:extLst>
        </xdr:cNvPr>
        <xdr:cNvPicPr>
          <a:picLocks noChangeAspect="1"/>
        </xdr:cNvPicPr>
      </xdr:nvPicPr>
      <xdr:blipFill>
        <a:blip xmlns:r="http://schemas.openxmlformats.org/officeDocument/2006/relationships" r:embed="rId250" cstate="email">
          <a:extLst>
            <a:ext uri="{28A0092B-C50C-407E-A947-70E740481C1C}">
              <a14:useLocalDpi xmlns:a14="http://schemas.microsoft.com/office/drawing/2010/main"/>
            </a:ext>
          </a:extLst>
        </a:blip>
        <a:srcRect/>
        <a:stretch>
          <a:fillRect/>
        </a:stretch>
      </xdr:blipFill>
      <xdr:spPr bwMode="auto">
        <a:xfrm>
          <a:off x="1295399" y="344652599"/>
          <a:ext cx="714375" cy="109388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314325</xdr:colOff>
      <xdr:row>376</xdr:row>
      <xdr:rowOff>28575</xdr:rowOff>
    </xdr:from>
    <xdr:to>
      <xdr:col>1</xdr:col>
      <xdr:colOff>1000125</xdr:colOff>
      <xdr:row>376</xdr:row>
      <xdr:rowOff>1084489</xdr:rowOff>
    </xdr:to>
    <xdr:pic>
      <xdr:nvPicPr>
        <xdr:cNvPr id="423" name="Picture 219" descr="FS 410 C-E">
          <a:extLst>
            <a:ext uri="{FF2B5EF4-FFF2-40B4-BE49-F238E27FC236}">
              <a16:creationId xmlns:a16="http://schemas.microsoft.com/office/drawing/2014/main" id="{AF7E002C-582E-4F07-8868-077A8A28716B}"/>
            </a:ext>
          </a:extLst>
        </xdr:cNvPr>
        <xdr:cNvPicPr>
          <a:picLocks noChangeAspect="1" noChangeArrowheads="1"/>
        </xdr:cNvPicPr>
      </xdr:nvPicPr>
      <xdr:blipFill>
        <a:blip xmlns:r="http://schemas.openxmlformats.org/officeDocument/2006/relationships" r:embed="rId251" cstate="email">
          <a:extLst>
            <a:ext uri="{28A0092B-C50C-407E-A947-70E740481C1C}">
              <a14:useLocalDpi xmlns:a14="http://schemas.microsoft.com/office/drawing/2010/main"/>
            </a:ext>
          </a:extLst>
        </a:blip>
        <a:srcRect/>
        <a:stretch>
          <a:fillRect/>
        </a:stretch>
      </xdr:blipFill>
      <xdr:spPr bwMode="auto">
        <a:xfrm>
          <a:off x="1295400" y="338661375"/>
          <a:ext cx="685800" cy="105591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38099</xdr:colOff>
      <xdr:row>407</xdr:row>
      <xdr:rowOff>114300</xdr:rowOff>
    </xdr:from>
    <xdr:to>
      <xdr:col>1</xdr:col>
      <xdr:colOff>1533524</xdr:colOff>
      <xdr:row>407</xdr:row>
      <xdr:rowOff>1058134</xdr:rowOff>
    </xdr:to>
    <xdr:pic>
      <xdr:nvPicPr>
        <xdr:cNvPr id="424" name="imgModelLandscape" descr="SR 450">
          <a:extLst>
            <a:ext uri="{FF2B5EF4-FFF2-40B4-BE49-F238E27FC236}">
              <a16:creationId xmlns:a16="http://schemas.microsoft.com/office/drawing/2014/main" id="{F303EF0D-ECB9-49FE-AD59-EF77869BE5FA}"/>
            </a:ext>
          </a:extLst>
        </xdr:cNvPr>
        <xdr:cNvPicPr>
          <a:picLocks noChangeAspect="1" noChangeArrowheads="1"/>
        </xdr:cNvPicPr>
      </xdr:nvPicPr>
      <xdr:blipFill>
        <a:blip xmlns:r="http://schemas.openxmlformats.org/officeDocument/2006/relationships" r:embed="rId252" cstate="email">
          <a:extLst>
            <a:ext uri="{28A0092B-C50C-407E-A947-70E740481C1C}">
              <a14:useLocalDpi xmlns:a14="http://schemas.microsoft.com/office/drawing/2010/main"/>
            </a:ext>
          </a:extLst>
        </a:blip>
        <a:srcRect/>
        <a:stretch>
          <a:fillRect/>
        </a:stretch>
      </xdr:blipFill>
      <xdr:spPr bwMode="auto">
        <a:xfrm>
          <a:off x="1019174" y="360349800"/>
          <a:ext cx="1495425" cy="94383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xdr:colOff>
      <xdr:row>397</xdr:row>
      <xdr:rowOff>247649</xdr:rowOff>
    </xdr:from>
    <xdr:to>
      <xdr:col>1</xdr:col>
      <xdr:colOff>1581150</xdr:colOff>
      <xdr:row>397</xdr:row>
      <xdr:rowOff>930638</xdr:rowOff>
    </xdr:to>
    <xdr:pic>
      <xdr:nvPicPr>
        <xdr:cNvPr id="425" name="Picture 1">
          <a:extLst>
            <a:ext uri="{FF2B5EF4-FFF2-40B4-BE49-F238E27FC236}">
              <a16:creationId xmlns:a16="http://schemas.microsoft.com/office/drawing/2014/main" id="{61C9FCF7-9702-4CCE-8774-212C3A32D586}"/>
            </a:ext>
          </a:extLst>
        </xdr:cNvPr>
        <xdr:cNvPicPr>
          <a:picLocks noChangeAspect="1"/>
        </xdr:cNvPicPr>
      </xdr:nvPicPr>
      <xdr:blipFill>
        <a:blip xmlns:r="http://schemas.openxmlformats.org/officeDocument/2006/relationships" r:embed="rId253" cstate="email">
          <a:extLst>
            <a:ext uri="{28A0092B-C50C-407E-A947-70E740481C1C}">
              <a14:useLocalDpi xmlns:a14="http://schemas.microsoft.com/office/drawing/2010/main"/>
            </a:ext>
          </a:extLst>
        </a:blip>
        <a:srcRect/>
        <a:stretch>
          <a:fillRect/>
        </a:stretch>
      </xdr:blipFill>
      <xdr:spPr bwMode="auto">
        <a:xfrm>
          <a:off x="1019175" y="352082099"/>
          <a:ext cx="1543050" cy="6829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85724</xdr:colOff>
      <xdr:row>406</xdr:row>
      <xdr:rowOff>285750</xdr:rowOff>
    </xdr:from>
    <xdr:to>
      <xdr:col>1</xdr:col>
      <xdr:colOff>1567907</xdr:colOff>
      <xdr:row>406</xdr:row>
      <xdr:rowOff>809625</xdr:rowOff>
    </xdr:to>
    <xdr:pic>
      <xdr:nvPicPr>
        <xdr:cNvPr id="426" name="Picture 6">
          <a:extLst>
            <a:ext uri="{FF2B5EF4-FFF2-40B4-BE49-F238E27FC236}">
              <a16:creationId xmlns:a16="http://schemas.microsoft.com/office/drawing/2014/main" id="{9825A0EF-7967-4A0D-88A4-FA96A224FEE2}"/>
            </a:ext>
          </a:extLst>
        </xdr:cNvPr>
        <xdr:cNvPicPr>
          <a:picLocks noChangeAspect="1"/>
        </xdr:cNvPicPr>
      </xdr:nvPicPr>
      <xdr:blipFill>
        <a:blip xmlns:r="http://schemas.openxmlformats.org/officeDocument/2006/relationships" r:embed="rId254" cstate="email">
          <a:extLst>
            <a:ext uri="{28A0092B-C50C-407E-A947-70E740481C1C}">
              <a14:useLocalDpi xmlns:a14="http://schemas.microsoft.com/office/drawing/2010/main"/>
            </a:ext>
          </a:extLst>
        </a:blip>
        <a:srcRect/>
        <a:stretch>
          <a:fillRect/>
        </a:stretch>
      </xdr:blipFill>
      <xdr:spPr bwMode="auto">
        <a:xfrm>
          <a:off x="1066799" y="359321100"/>
          <a:ext cx="1482183" cy="5238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385</xdr:row>
      <xdr:rowOff>323850</xdr:rowOff>
    </xdr:from>
    <xdr:to>
      <xdr:col>1</xdr:col>
      <xdr:colOff>1524000</xdr:colOff>
      <xdr:row>385</xdr:row>
      <xdr:rowOff>765780</xdr:rowOff>
    </xdr:to>
    <xdr:pic>
      <xdr:nvPicPr>
        <xdr:cNvPr id="427" name="Picture 7">
          <a:extLst>
            <a:ext uri="{FF2B5EF4-FFF2-40B4-BE49-F238E27FC236}">
              <a16:creationId xmlns:a16="http://schemas.microsoft.com/office/drawing/2014/main" id="{28DE1C27-57B7-435B-A8AB-3430014B07E7}"/>
            </a:ext>
          </a:extLst>
        </xdr:cNvPr>
        <xdr:cNvPicPr>
          <a:picLocks noChangeAspect="1"/>
        </xdr:cNvPicPr>
      </xdr:nvPicPr>
      <xdr:blipFill>
        <a:blip xmlns:r="http://schemas.openxmlformats.org/officeDocument/2006/relationships" r:embed="rId255" cstate="email">
          <a:extLst>
            <a:ext uri="{28A0092B-C50C-407E-A947-70E740481C1C}">
              <a14:useLocalDpi xmlns:a14="http://schemas.microsoft.com/office/drawing/2010/main"/>
            </a:ext>
          </a:extLst>
        </a:blip>
        <a:srcRect/>
        <a:stretch>
          <a:fillRect/>
        </a:stretch>
      </xdr:blipFill>
      <xdr:spPr bwMode="auto">
        <a:xfrm>
          <a:off x="1000125" y="342557100"/>
          <a:ext cx="1504950" cy="4419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409</xdr:row>
      <xdr:rowOff>47625</xdr:rowOff>
    </xdr:from>
    <xdr:to>
      <xdr:col>1</xdr:col>
      <xdr:colOff>971551</xdr:colOff>
      <xdr:row>409</xdr:row>
      <xdr:rowOff>1178721</xdr:rowOff>
    </xdr:to>
    <xdr:pic>
      <xdr:nvPicPr>
        <xdr:cNvPr id="428" name="Picture 35" descr="Wacker Neuson EH23">
          <a:extLst>
            <a:ext uri="{FF2B5EF4-FFF2-40B4-BE49-F238E27FC236}">
              <a16:creationId xmlns:a16="http://schemas.microsoft.com/office/drawing/2014/main" id="{1F36B006-D4FB-4D11-A239-75183F64F79D}"/>
            </a:ext>
          </a:extLst>
        </xdr:cNvPr>
        <xdr:cNvPicPr>
          <a:picLocks noChangeAspect="1" noChangeArrowheads="1"/>
        </xdr:cNvPicPr>
      </xdr:nvPicPr>
      <xdr:blipFill>
        <a:blip xmlns:r="http://schemas.openxmlformats.org/officeDocument/2006/relationships" r:embed="rId256" cstate="email">
          <a:extLst>
            <a:ext uri="{28A0092B-C50C-407E-A947-70E740481C1C}">
              <a14:useLocalDpi xmlns:a14="http://schemas.microsoft.com/office/drawing/2010/main"/>
            </a:ext>
          </a:extLst>
        </a:blip>
        <a:srcRect/>
        <a:stretch>
          <a:fillRect/>
        </a:stretch>
      </xdr:blipFill>
      <xdr:spPr bwMode="auto">
        <a:xfrm>
          <a:off x="1409700" y="362683425"/>
          <a:ext cx="542926" cy="113109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304800</xdr:colOff>
      <xdr:row>412</xdr:row>
      <xdr:rowOff>47625</xdr:rowOff>
    </xdr:from>
    <xdr:to>
      <xdr:col>1</xdr:col>
      <xdr:colOff>1095375</xdr:colOff>
      <xdr:row>412</xdr:row>
      <xdr:rowOff>1101725</xdr:rowOff>
    </xdr:to>
    <xdr:pic>
      <xdr:nvPicPr>
        <xdr:cNvPr id="429" name="Picture 104" descr="Wacker Neuson DPU6055">
          <a:extLst>
            <a:ext uri="{FF2B5EF4-FFF2-40B4-BE49-F238E27FC236}">
              <a16:creationId xmlns:a16="http://schemas.microsoft.com/office/drawing/2014/main" id="{9DB75817-C890-4973-8FAB-738E9EE47461}"/>
            </a:ext>
          </a:extLst>
        </xdr:cNvPr>
        <xdr:cNvPicPr>
          <a:picLocks noChangeAspect="1" noChangeArrowheads="1"/>
        </xdr:cNvPicPr>
      </xdr:nvPicPr>
      <xdr:blipFill>
        <a:blip xmlns:r="http://schemas.openxmlformats.org/officeDocument/2006/relationships" r:embed="rId257" cstate="email">
          <a:extLst>
            <a:ext uri="{28A0092B-C50C-407E-A947-70E740481C1C}">
              <a14:useLocalDpi xmlns:a14="http://schemas.microsoft.com/office/drawing/2010/main"/>
            </a:ext>
          </a:extLst>
        </a:blip>
        <a:srcRect/>
        <a:stretch>
          <a:fillRect/>
        </a:stretch>
      </xdr:blipFill>
      <xdr:spPr bwMode="auto">
        <a:xfrm>
          <a:off x="1285875" y="366283875"/>
          <a:ext cx="790575" cy="1054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409</xdr:row>
      <xdr:rowOff>0</xdr:rowOff>
    </xdr:from>
    <xdr:to>
      <xdr:col>1</xdr:col>
      <xdr:colOff>990600</xdr:colOff>
      <xdr:row>409</xdr:row>
      <xdr:rowOff>0</xdr:rowOff>
    </xdr:to>
    <xdr:pic>
      <xdr:nvPicPr>
        <xdr:cNvPr id="430" name="Picture 3">
          <a:extLst>
            <a:ext uri="{FF2B5EF4-FFF2-40B4-BE49-F238E27FC236}">
              <a16:creationId xmlns:a16="http://schemas.microsoft.com/office/drawing/2014/main" id="{81527DE1-D2F0-4BA7-AA58-2909A019459B}"/>
            </a:ext>
          </a:extLst>
        </xdr:cNvPr>
        <xdr:cNvPicPr>
          <a:picLocks noChangeAspect="1"/>
        </xdr:cNvPicPr>
      </xdr:nvPicPr>
      <xdr:blipFill>
        <a:blip xmlns:r="http://schemas.openxmlformats.org/officeDocument/2006/relationships" r:embed="rId258">
          <a:extLst>
            <a:ext uri="{28A0092B-C50C-407E-A947-70E740481C1C}">
              <a14:useLocalDpi xmlns:a14="http://schemas.microsoft.com/office/drawing/2010/main"/>
            </a:ext>
          </a:extLst>
        </a:blip>
        <a:srcRect/>
        <a:stretch>
          <a:fillRect/>
        </a:stretch>
      </xdr:blipFill>
      <xdr:spPr bwMode="auto">
        <a:xfrm>
          <a:off x="1276350" y="389972550"/>
          <a:ext cx="62865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411</xdr:row>
      <xdr:rowOff>19050</xdr:rowOff>
    </xdr:from>
    <xdr:to>
      <xdr:col>1</xdr:col>
      <xdr:colOff>1181100</xdr:colOff>
      <xdr:row>411</xdr:row>
      <xdr:rowOff>1179635</xdr:rowOff>
    </xdr:to>
    <xdr:pic>
      <xdr:nvPicPr>
        <xdr:cNvPr id="431" name="Picture 167">
          <a:extLst>
            <a:ext uri="{FF2B5EF4-FFF2-40B4-BE49-F238E27FC236}">
              <a16:creationId xmlns:a16="http://schemas.microsoft.com/office/drawing/2014/main" id="{2EBE8337-8EEF-4BFC-A90B-8629DD8F280A}"/>
            </a:ext>
          </a:extLst>
        </xdr:cNvPr>
        <xdr:cNvPicPr>
          <a:picLocks noChangeAspect="1" noChangeArrowheads="1"/>
        </xdr:cNvPicPr>
      </xdr:nvPicPr>
      <xdr:blipFill>
        <a:blip xmlns:r="http://schemas.openxmlformats.org/officeDocument/2006/relationships" r:embed="rId259" cstate="email">
          <a:extLst>
            <a:ext uri="{28A0092B-C50C-407E-A947-70E740481C1C}">
              <a14:useLocalDpi xmlns:a14="http://schemas.microsoft.com/office/drawing/2010/main"/>
            </a:ext>
          </a:extLst>
        </a:blip>
        <a:srcRect/>
        <a:stretch>
          <a:fillRect/>
        </a:stretch>
      </xdr:blipFill>
      <xdr:spPr bwMode="auto">
        <a:xfrm>
          <a:off x="1247775" y="365055150"/>
          <a:ext cx="914400" cy="116058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9525</xdr:colOff>
      <xdr:row>410</xdr:row>
      <xdr:rowOff>76200</xdr:rowOff>
    </xdr:from>
    <xdr:to>
      <xdr:col>1</xdr:col>
      <xdr:colOff>1438275</xdr:colOff>
      <xdr:row>410</xdr:row>
      <xdr:rowOff>1150620</xdr:rowOff>
    </xdr:to>
    <xdr:pic>
      <xdr:nvPicPr>
        <xdr:cNvPr id="432" name="Picture 1">
          <a:extLst>
            <a:ext uri="{FF2B5EF4-FFF2-40B4-BE49-F238E27FC236}">
              <a16:creationId xmlns:a16="http://schemas.microsoft.com/office/drawing/2014/main" id="{59EC9E19-007C-4684-8077-1F74CAC951CF}"/>
            </a:ext>
          </a:extLst>
        </xdr:cNvPr>
        <xdr:cNvPicPr>
          <a:picLocks noChangeAspect="1"/>
        </xdr:cNvPicPr>
      </xdr:nvPicPr>
      <xdr:blipFill>
        <a:blip xmlns:r="http://schemas.openxmlformats.org/officeDocument/2006/relationships" r:embed="rId260" cstate="email">
          <a:extLst>
            <a:ext uri="{28A0092B-C50C-407E-A947-70E740481C1C}">
              <a14:useLocalDpi xmlns:a14="http://schemas.microsoft.com/office/drawing/2010/main"/>
            </a:ext>
          </a:extLst>
        </a:blip>
        <a:srcRect/>
        <a:stretch>
          <a:fillRect/>
        </a:stretch>
      </xdr:blipFill>
      <xdr:spPr bwMode="auto">
        <a:xfrm>
          <a:off x="990600" y="363912150"/>
          <a:ext cx="1428750" cy="10744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408</xdr:row>
      <xdr:rowOff>28575</xdr:rowOff>
    </xdr:from>
    <xdr:to>
      <xdr:col>1</xdr:col>
      <xdr:colOff>1181100</xdr:colOff>
      <xdr:row>408</xdr:row>
      <xdr:rowOff>1141214</xdr:rowOff>
    </xdr:to>
    <xdr:pic>
      <xdr:nvPicPr>
        <xdr:cNvPr id="433" name="Picture 8">
          <a:extLst>
            <a:ext uri="{FF2B5EF4-FFF2-40B4-BE49-F238E27FC236}">
              <a16:creationId xmlns:a16="http://schemas.microsoft.com/office/drawing/2014/main" id="{60DAA3B0-5BAD-49AE-B5B2-0A3E2442CA6B}"/>
            </a:ext>
          </a:extLst>
        </xdr:cNvPr>
        <xdr:cNvPicPr>
          <a:picLocks noChangeAspect="1"/>
        </xdr:cNvPicPr>
      </xdr:nvPicPr>
      <xdr:blipFill>
        <a:blip xmlns:r="http://schemas.openxmlformats.org/officeDocument/2006/relationships" r:embed="rId261" cstate="email">
          <a:extLst>
            <a:ext uri="{28A0092B-C50C-407E-A947-70E740481C1C}">
              <a14:useLocalDpi xmlns:a14="http://schemas.microsoft.com/office/drawing/2010/main"/>
            </a:ext>
          </a:extLst>
        </a:blip>
        <a:srcRect/>
        <a:stretch>
          <a:fillRect/>
        </a:stretch>
      </xdr:blipFill>
      <xdr:spPr bwMode="auto">
        <a:xfrm>
          <a:off x="1362075" y="143284575"/>
          <a:ext cx="800100" cy="111263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413</xdr:row>
      <xdr:rowOff>104774</xdr:rowOff>
    </xdr:from>
    <xdr:to>
      <xdr:col>1</xdr:col>
      <xdr:colOff>1095375</xdr:colOff>
      <xdr:row>413</xdr:row>
      <xdr:rowOff>1163825</xdr:rowOff>
    </xdr:to>
    <xdr:pic>
      <xdr:nvPicPr>
        <xdr:cNvPr id="434" name="Picture 2">
          <a:extLst>
            <a:ext uri="{FF2B5EF4-FFF2-40B4-BE49-F238E27FC236}">
              <a16:creationId xmlns:a16="http://schemas.microsoft.com/office/drawing/2014/main" id="{590549A8-0DC3-4955-A3A0-63D48FEB73D0}"/>
            </a:ext>
          </a:extLst>
        </xdr:cNvPr>
        <xdr:cNvPicPr>
          <a:picLocks noChangeAspect="1"/>
        </xdr:cNvPicPr>
      </xdr:nvPicPr>
      <xdr:blipFill>
        <a:blip xmlns:r="http://schemas.openxmlformats.org/officeDocument/2006/relationships" r:embed="rId262" cstate="email">
          <a:extLst>
            <a:ext uri="{28A0092B-C50C-407E-A947-70E740481C1C}">
              <a14:useLocalDpi xmlns:a14="http://schemas.microsoft.com/office/drawing/2010/main"/>
            </a:ext>
          </a:extLst>
        </a:blip>
        <a:srcRect/>
        <a:stretch>
          <a:fillRect/>
        </a:stretch>
      </xdr:blipFill>
      <xdr:spPr bwMode="auto">
        <a:xfrm>
          <a:off x="1314450" y="367541174"/>
          <a:ext cx="762000" cy="105905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414</xdr:row>
      <xdr:rowOff>76199</xdr:rowOff>
    </xdr:from>
    <xdr:to>
      <xdr:col>1</xdr:col>
      <xdr:colOff>1123950</xdr:colOff>
      <xdr:row>414</xdr:row>
      <xdr:rowOff>1148488</xdr:rowOff>
    </xdr:to>
    <xdr:pic>
      <xdr:nvPicPr>
        <xdr:cNvPr id="435" name="Picture 276">
          <a:extLst>
            <a:ext uri="{FF2B5EF4-FFF2-40B4-BE49-F238E27FC236}">
              <a16:creationId xmlns:a16="http://schemas.microsoft.com/office/drawing/2014/main" id="{7957CB4D-40CA-412E-A53A-48E50D9B2F3F}"/>
            </a:ext>
          </a:extLst>
        </xdr:cNvPr>
        <xdr:cNvPicPr>
          <a:picLocks noChangeAspect="1"/>
        </xdr:cNvPicPr>
      </xdr:nvPicPr>
      <xdr:blipFill>
        <a:blip xmlns:r="http://schemas.openxmlformats.org/officeDocument/2006/relationships" r:embed="rId263" cstate="email">
          <a:extLst>
            <a:ext uri="{28A0092B-C50C-407E-A947-70E740481C1C}">
              <a14:useLocalDpi xmlns:a14="http://schemas.microsoft.com/office/drawing/2010/main"/>
            </a:ext>
          </a:extLst>
        </a:blip>
        <a:srcRect/>
        <a:stretch>
          <a:fillRect/>
        </a:stretch>
      </xdr:blipFill>
      <xdr:spPr bwMode="auto">
        <a:xfrm>
          <a:off x="1333500" y="368712749"/>
          <a:ext cx="771525" cy="107228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438149</xdr:colOff>
      <xdr:row>416</xdr:row>
      <xdr:rowOff>38099</xdr:rowOff>
    </xdr:from>
    <xdr:to>
      <xdr:col>1</xdr:col>
      <xdr:colOff>1038224</xdr:colOff>
      <xdr:row>416</xdr:row>
      <xdr:rowOff>1145930</xdr:rowOff>
    </xdr:to>
    <xdr:pic>
      <xdr:nvPicPr>
        <xdr:cNvPr id="437" name="Picture 43" descr="Yardene ERCU">
          <a:extLst>
            <a:ext uri="{FF2B5EF4-FFF2-40B4-BE49-F238E27FC236}">
              <a16:creationId xmlns:a16="http://schemas.microsoft.com/office/drawing/2014/main" id="{009AD73E-F0F8-4AA9-A68F-B3BA940C1CF4}"/>
            </a:ext>
          </a:extLst>
        </xdr:cNvPr>
        <xdr:cNvPicPr>
          <a:picLocks noChangeAspect="1" noChangeArrowheads="1"/>
        </xdr:cNvPicPr>
      </xdr:nvPicPr>
      <xdr:blipFill>
        <a:blip xmlns:r="http://schemas.openxmlformats.org/officeDocument/2006/relationships" r:embed="rId264" cstate="email">
          <a:extLst>
            <a:ext uri="{28A0092B-C50C-407E-A947-70E740481C1C}">
              <a14:useLocalDpi xmlns:a14="http://schemas.microsoft.com/office/drawing/2010/main"/>
            </a:ext>
          </a:extLst>
        </a:blip>
        <a:srcRect/>
        <a:stretch>
          <a:fillRect/>
        </a:stretch>
      </xdr:blipFill>
      <xdr:spPr bwMode="auto">
        <a:xfrm>
          <a:off x="1443989" y="430712879"/>
          <a:ext cx="600075" cy="110783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266701</xdr:colOff>
      <xdr:row>24</xdr:row>
      <xdr:rowOff>38100</xdr:rowOff>
    </xdr:from>
    <xdr:to>
      <xdr:col>1</xdr:col>
      <xdr:colOff>1343025</xdr:colOff>
      <xdr:row>24</xdr:row>
      <xdr:rowOff>1146553</xdr:rowOff>
    </xdr:to>
    <xdr:pic>
      <xdr:nvPicPr>
        <xdr:cNvPr id="26" name="Picture 25">
          <a:extLst>
            <a:ext uri="{FF2B5EF4-FFF2-40B4-BE49-F238E27FC236}">
              <a16:creationId xmlns:a16="http://schemas.microsoft.com/office/drawing/2014/main" id="{F07CBC4D-43E5-4B69-AE23-C0BCB4277417}"/>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47776" y="18669000"/>
          <a:ext cx="1076324" cy="1108453"/>
        </a:xfrm>
        <a:prstGeom prst="rect">
          <a:avLst/>
        </a:prstGeom>
      </xdr:spPr>
    </xdr:pic>
    <xdr:clientData/>
  </xdr:twoCellAnchor>
  <xdr:twoCellAnchor>
    <xdr:from>
      <xdr:col>1</xdr:col>
      <xdr:colOff>266701</xdr:colOff>
      <xdr:row>272</xdr:row>
      <xdr:rowOff>47626</xdr:rowOff>
    </xdr:from>
    <xdr:to>
      <xdr:col>1</xdr:col>
      <xdr:colOff>1200151</xdr:colOff>
      <xdr:row>272</xdr:row>
      <xdr:rowOff>1151048</xdr:rowOff>
    </xdr:to>
    <xdr:pic>
      <xdr:nvPicPr>
        <xdr:cNvPr id="29" name="Picture 28">
          <a:extLst>
            <a:ext uri="{FF2B5EF4-FFF2-40B4-BE49-F238E27FC236}">
              <a16:creationId xmlns:a16="http://schemas.microsoft.com/office/drawing/2014/main" id="{8117E1AD-8DDE-4A1C-8DE3-397CE295ABE6}"/>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247776" y="259908676"/>
          <a:ext cx="933450" cy="1103422"/>
        </a:xfrm>
        <a:prstGeom prst="rect">
          <a:avLst/>
        </a:prstGeom>
      </xdr:spPr>
    </xdr:pic>
    <xdr:clientData/>
  </xdr:twoCellAnchor>
  <xdr:twoCellAnchor>
    <xdr:from>
      <xdr:col>1</xdr:col>
      <xdr:colOff>276225</xdr:colOff>
      <xdr:row>275</xdr:row>
      <xdr:rowOff>114301</xdr:rowOff>
    </xdr:from>
    <xdr:to>
      <xdr:col>1</xdr:col>
      <xdr:colOff>1154520</xdr:colOff>
      <xdr:row>275</xdr:row>
      <xdr:rowOff>1152525</xdr:rowOff>
    </xdr:to>
    <xdr:pic>
      <xdr:nvPicPr>
        <xdr:cNvPr id="30" name="Picture 29">
          <a:extLst>
            <a:ext uri="{FF2B5EF4-FFF2-40B4-BE49-F238E27FC236}">
              <a16:creationId xmlns:a16="http://schemas.microsoft.com/office/drawing/2014/main" id="{A01894F8-EC61-4F13-91C4-0B947F2340EF}"/>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257300" y="263575801"/>
          <a:ext cx="878295" cy="1038224"/>
        </a:xfrm>
        <a:prstGeom prst="rect">
          <a:avLst/>
        </a:prstGeom>
      </xdr:spPr>
    </xdr:pic>
    <xdr:clientData/>
  </xdr:twoCellAnchor>
  <xdr:twoCellAnchor>
    <xdr:from>
      <xdr:col>1</xdr:col>
      <xdr:colOff>19050</xdr:colOff>
      <xdr:row>217</xdr:row>
      <xdr:rowOff>323851</xdr:rowOff>
    </xdr:from>
    <xdr:to>
      <xdr:col>1</xdr:col>
      <xdr:colOff>1589170</xdr:colOff>
      <xdr:row>217</xdr:row>
      <xdr:rowOff>790575</xdr:rowOff>
    </xdr:to>
    <xdr:pic>
      <xdr:nvPicPr>
        <xdr:cNvPr id="43" name="Picture 42">
          <a:extLst>
            <a:ext uri="{FF2B5EF4-FFF2-40B4-BE49-F238E27FC236}">
              <a16:creationId xmlns:a16="http://schemas.microsoft.com/office/drawing/2014/main" id="{BF409BA4-F3A5-48FA-BE01-A1D762033240}"/>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000125" y="214579201"/>
          <a:ext cx="1570120" cy="466724"/>
        </a:xfrm>
        <a:prstGeom prst="rect">
          <a:avLst/>
        </a:prstGeom>
      </xdr:spPr>
    </xdr:pic>
    <xdr:clientData/>
  </xdr:twoCellAnchor>
  <xdr:twoCellAnchor>
    <xdr:from>
      <xdr:col>1</xdr:col>
      <xdr:colOff>600075</xdr:colOff>
      <xdr:row>371</xdr:row>
      <xdr:rowOff>66675</xdr:rowOff>
    </xdr:from>
    <xdr:to>
      <xdr:col>1</xdr:col>
      <xdr:colOff>1114424</xdr:colOff>
      <xdr:row>371</xdr:row>
      <xdr:rowOff>1136936</xdr:rowOff>
    </xdr:to>
    <xdr:pic>
      <xdr:nvPicPr>
        <xdr:cNvPr id="44" name="Picture 43">
          <a:extLst>
            <a:ext uri="{FF2B5EF4-FFF2-40B4-BE49-F238E27FC236}">
              <a16:creationId xmlns:a16="http://schemas.microsoft.com/office/drawing/2014/main" id="{976FF3A9-BD4D-4811-9DD4-847A1F90AAC3}"/>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581150" y="352339275"/>
          <a:ext cx="514349" cy="1070261"/>
        </a:xfrm>
        <a:prstGeom prst="rect">
          <a:avLst/>
        </a:prstGeom>
      </xdr:spPr>
    </xdr:pic>
    <xdr:clientData/>
  </xdr:twoCellAnchor>
  <xdr:twoCellAnchor>
    <xdr:from>
      <xdr:col>1</xdr:col>
      <xdr:colOff>257175</xdr:colOff>
      <xdr:row>25</xdr:row>
      <xdr:rowOff>47625</xdr:rowOff>
    </xdr:from>
    <xdr:to>
      <xdr:col>1</xdr:col>
      <xdr:colOff>1333499</xdr:colOff>
      <xdr:row>25</xdr:row>
      <xdr:rowOff>1156078</xdr:rowOff>
    </xdr:to>
    <xdr:pic>
      <xdr:nvPicPr>
        <xdr:cNvPr id="911" name="Picture 910">
          <a:extLst>
            <a:ext uri="{FF2B5EF4-FFF2-40B4-BE49-F238E27FC236}">
              <a16:creationId xmlns:a16="http://schemas.microsoft.com/office/drawing/2014/main" id="{D7ABA7B5-E33D-4889-A14C-A0D4AF067E44}"/>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38250" y="19878675"/>
          <a:ext cx="1076324" cy="1108453"/>
        </a:xfrm>
        <a:prstGeom prst="rect">
          <a:avLst/>
        </a:prstGeom>
      </xdr:spPr>
    </xdr:pic>
    <xdr:clientData/>
  </xdr:twoCellAnchor>
  <xdr:twoCellAnchor>
    <xdr:from>
      <xdr:col>1</xdr:col>
      <xdr:colOff>238125</xdr:colOff>
      <xdr:row>26</xdr:row>
      <xdr:rowOff>47625</xdr:rowOff>
    </xdr:from>
    <xdr:to>
      <xdr:col>1</xdr:col>
      <xdr:colOff>1314449</xdr:colOff>
      <xdr:row>26</xdr:row>
      <xdr:rowOff>1156078</xdr:rowOff>
    </xdr:to>
    <xdr:pic>
      <xdr:nvPicPr>
        <xdr:cNvPr id="912" name="Picture 911">
          <a:extLst>
            <a:ext uri="{FF2B5EF4-FFF2-40B4-BE49-F238E27FC236}">
              <a16:creationId xmlns:a16="http://schemas.microsoft.com/office/drawing/2014/main" id="{C30FE14D-E29B-4726-8317-ECC4433C4800}"/>
            </a:ext>
          </a:extLst>
        </xdr:cNvPr>
        <xdr:cNvPicPr>
          <a:picLocks noChangeAspect="1"/>
        </xdr:cNvPicPr>
      </xdr:nvPicPr>
      <xdr:blipFill>
        <a:blip xmlns:r="http://schemas.openxmlformats.org/officeDocument/2006/relationships" r:embed="rId265" cstate="email">
          <a:extLst>
            <a:ext uri="{28A0092B-C50C-407E-A947-70E740481C1C}">
              <a14:useLocalDpi xmlns:a14="http://schemas.microsoft.com/office/drawing/2010/main"/>
            </a:ext>
          </a:extLst>
        </a:blip>
        <a:stretch>
          <a:fillRect/>
        </a:stretch>
      </xdr:blipFill>
      <xdr:spPr>
        <a:xfrm>
          <a:off x="1219200" y="21078825"/>
          <a:ext cx="1076324" cy="1108453"/>
        </a:xfrm>
        <a:prstGeom prst="rect">
          <a:avLst/>
        </a:prstGeom>
      </xdr:spPr>
    </xdr:pic>
    <xdr:clientData/>
  </xdr:twoCellAnchor>
  <xdr:twoCellAnchor>
    <xdr:from>
      <xdr:col>1</xdr:col>
      <xdr:colOff>238125</xdr:colOff>
      <xdr:row>79</xdr:row>
      <xdr:rowOff>66675</xdr:rowOff>
    </xdr:from>
    <xdr:to>
      <xdr:col>1</xdr:col>
      <xdr:colOff>1295400</xdr:colOff>
      <xdr:row>79</xdr:row>
      <xdr:rowOff>1162869</xdr:rowOff>
    </xdr:to>
    <xdr:pic>
      <xdr:nvPicPr>
        <xdr:cNvPr id="913" name="Picture 912">
          <a:extLst>
            <a:ext uri="{FF2B5EF4-FFF2-40B4-BE49-F238E27FC236}">
              <a16:creationId xmlns:a16="http://schemas.microsoft.com/office/drawing/2014/main" id="{44224F39-8ABD-4D16-A8A8-C5D8FCC1DECC}"/>
            </a:ext>
          </a:extLst>
        </xdr:cNvPr>
        <xdr:cNvPicPr>
          <a:picLocks noChangeAspect="1"/>
        </xdr:cNvPicPr>
      </xdr:nvPicPr>
      <xdr:blipFill>
        <a:blip xmlns:r="http://schemas.openxmlformats.org/officeDocument/2006/relationships" r:embed="rId49" cstate="email">
          <a:extLst>
            <a:ext uri="{28A0092B-C50C-407E-A947-70E740481C1C}">
              <a14:useLocalDpi xmlns:a14="http://schemas.microsoft.com/office/drawing/2010/main"/>
            </a:ext>
          </a:extLst>
        </a:blip>
        <a:stretch>
          <a:fillRect/>
        </a:stretch>
      </xdr:blipFill>
      <xdr:spPr>
        <a:xfrm>
          <a:off x="1219200" y="79905225"/>
          <a:ext cx="1057275" cy="1096194"/>
        </a:xfrm>
        <a:prstGeom prst="rect">
          <a:avLst/>
        </a:prstGeom>
      </xdr:spPr>
    </xdr:pic>
    <xdr:clientData/>
  </xdr:twoCellAnchor>
  <xdr:twoCellAnchor>
    <xdr:from>
      <xdr:col>1</xdr:col>
      <xdr:colOff>85725</xdr:colOff>
      <xdr:row>83</xdr:row>
      <xdr:rowOff>57150</xdr:rowOff>
    </xdr:from>
    <xdr:to>
      <xdr:col>1</xdr:col>
      <xdr:colOff>1504950</xdr:colOff>
      <xdr:row>83</xdr:row>
      <xdr:rowOff>1144940</xdr:rowOff>
    </xdr:to>
    <xdr:pic>
      <xdr:nvPicPr>
        <xdr:cNvPr id="914" name="Picture 913">
          <a:extLst>
            <a:ext uri="{FF2B5EF4-FFF2-40B4-BE49-F238E27FC236}">
              <a16:creationId xmlns:a16="http://schemas.microsoft.com/office/drawing/2014/main" id="{AF70627A-289C-4983-A7B2-D4F36790A0BD}"/>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066800" y="82296000"/>
          <a:ext cx="1419225" cy="1087790"/>
        </a:xfrm>
        <a:prstGeom prst="rect">
          <a:avLst/>
        </a:prstGeom>
      </xdr:spPr>
    </xdr:pic>
    <xdr:clientData/>
  </xdr:twoCellAnchor>
  <xdr:twoCellAnchor>
    <xdr:from>
      <xdr:col>1</xdr:col>
      <xdr:colOff>76200</xdr:colOff>
      <xdr:row>84</xdr:row>
      <xdr:rowOff>66675</xdr:rowOff>
    </xdr:from>
    <xdr:to>
      <xdr:col>1</xdr:col>
      <xdr:colOff>1495425</xdr:colOff>
      <xdr:row>84</xdr:row>
      <xdr:rowOff>1154465</xdr:rowOff>
    </xdr:to>
    <xdr:pic>
      <xdr:nvPicPr>
        <xdr:cNvPr id="915" name="Picture 914">
          <a:extLst>
            <a:ext uri="{FF2B5EF4-FFF2-40B4-BE49-F238E27FC236}">
              <a16:creationId xmlns:a16="http://schemas.microsoft.com/office/drawing/2014/main" id="{10739E0C-A461-40A2-8B3A-16315C5B91A4}"/>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057275" y="83505675"/>
          <a:ext cx="1419225" cy="1087790"/>
        </a:xfrm>
        <a:prstGeom prst="rect">
          <a:avLst/>
        </a:prstGeom>
      </xdr:spPr>
    </xdr:pic>
    <xdr:clientData/>
  </xdr:twoCellAnchor>
  <xdr:twoCellAnchor>
    <xdr:from>
      <xdr:col>1</xdr:col>
      <xdr:colOff>85725</xdr:colOff>
      <xdr:row>85</xdr:row>
      <xdr:rowOff>57150</xdr:rowOff>
    </xdr:from>
    <xdr:to>
      <xdr:col>1</xdr:col>
      <xdr:colOff>1504950</xdr:colOff>
      <xdr:row>85</xdr:row>
      <xdr:rowOff>1144940</xdr:rowOff>
    </xdr:to>
    <xdr:pic>
      <xdr:nvPicPr>
        <xdr:cNvPr id="916" name="Picture 915">
          <a:extLst>
            <a:ext uri="{FF2B5EF4-FFF2-40B4-BE49-F238E27FC236}">
              <a16:creationId xmlns:a16="http://schemas.microsoft.com/office/drawing/2014/main" id="{BBA82D84-50FB-4AE3-BE35-B4716DEF69A0}"/>
            </a:ext>
          </a:extLst>
        </xdr:cNvPr>
        <xdr:cNvPicPr>
          <a:picLocks noChangeAspect="1"/>
        </xdr:cNvPicPr>
      </xdr:nvPicPr>
      <xdr:blipFill>
        <a:blip xmlns:r="http://schemas.openxmlformats.org/officeDocument/2006/relationships" r:embed="rId51" cstate="email">
          <a:extLst>
            <a:ext uri="{28A0092B-C50C-407E-A947-70E740481C1C}">
              <a14:useLocalDpi xmlns:a14="http://schemas.microsoft.com/office/drawing/2010/main"/>
            </a:ext>
          </a:extLst>
        </a:blip>
        <a:stretch>
          <a:fillRect/>
        </a:stretch>
      </xdr:blipFill>
      <xdr:spPr>
        <a:xfrm>
          <a:off x="1066800" y="84696300"/>
          <a:ext cx="1419225" cy="1087790"/>
        </a:xfrm>
        <a:prstGeom prst="rect">
          <a:avLst/>
        </a:prstGeom>
      </xdr:spPr>
    </xdr:pic>
    <xdr:clientData/>
  </xdr:twoCellAnchor>
  <xdr:twoCellAnchor>
    <xdr:from>
      <xdr:col>1</xdr:col>
      <xdr:colOff>19050</xdr:colOff>
      <xdr:row>218</xdr:row>
      <xdr:rowOff>323850</xdr:rowOff>
    </xdr:from>
    <xdr:to>
      <xdr:col>1</xdr:col>
      <xdr:colOff>1589170</xdr:colOff>
      <xdr:row>218</xdr:row>
      <xdr:rowOff>790574</xdr:rowOff>
    </xdr:to>
    <xdr:pic>
      <xdr:nvPicPr>
        <xdr:cNvPr id="922" name="Picture 921">
          <a:extLst>
            <a:ext uri="{FF2B5EF4-FFF2-40B4-BE49-F238E27FC236}">
              <a16:creationId xmlns:a16="http://schemas.microsoft.com/office/drawing/2014/main" id="{35BE0855-302E-41DF-B5DB-FE55F5F11E4B}"/>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000125" y="215779350"/>
          <a:ext cx="1570120" cy="466724"/>
        </a:xfrm>
        <a:prstGeom prst="rect">
          <a:avLst/>
        </a:prstGeom>
      </xdr:spPr>
    </xdr:pic>
    <xdr:clientData/>
  </xdr:twoCellAnchor>
  <xdr:twoCellAnchor>
    <xdr:from>
      <xdr:col>1</xdr:col>
      <xdr:colOff>19050</xdr:colOff>
      <xdr:row>219</xdr:row>
      <xdr:rowOff>381000</xdr:rowOff>
    </xdr:from>
    <xdr:to>
      <xdr:col>1</xdr:col>
      <xdr:colOff>1589170</xdr:colOff>
      <xdr:row>219</xdr:row>
      <xdr:rowOff>847724</xdr:rowOff>
    </xdr:to>
    <xdr:pic>
      <xdr:nvPicPr>
        <xdr:cNvPr id="923" name="Picture 922">
          <a:extLst>
            <a:ext uri="{FF2B5EF4-FFF2-40B4-BE49-F238E27FC236}">
              <a16:creationId xmlns:a16="http://schemas.microsoft.com/office/drawing/2014/main" id="{5C708A5A-6E5C-45F7-8502-56C089A657CA}"/>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000125" y="217036650"/>
          <a:ext cx="1570120" cy="466724"/>
        </a:xfrm>
        <a:prstGeom prst="rect">
          <a:avLst/>
        </a:prstGeom>
      </xdr:spPr>
    </xdr:pic>
    <xdr:clientData/>
  </xdr:twoCellAnchor>
  <xdr:twoCellAnchor>
    <xdr:from>
      <xdr:col>1</xdr:col>
      <xdr:colOff>38100</xdr:colOff>
      <xdr:row>220</xdr:row>
      <xdr:rowOff>342900</xdr:rowOff>
    </xdr:from>
    <xdr:to>
      <xdr:col>1</xdr:col>
      <xdr:colOff>1608220</xdr:colOff>
      <xdr:row>220</xdr:row>
      <xdr:rowOff>809624</xdr:rowOff>
    </xdr:to>
    <xdr:pic>
      <xdr:nvPicPr>
        <xdr:cNvPr id="924" name="Picture 923">
          <a:extLst>
            <a:ext uri="{FF2B5EF4-FFF2-40B4-BE49-F238E27FC236}">
              <a16:creationId xmlns:a16="http://schemas.microsoft.com/office/drawing/2014/main" id="{61B9C4DB-3DFA-497A-8DF7-C93B34BA78BA}"/>
            </a:ext>
          </a:extLst>
        </xdr:cNvPr>
        <xdr:cNvPicPr>
          <a:picLocks noChangeAspect="1"/>
        </xdr:cNvPicPr>
      </xdr:nvPicPr>
      <xdr:blipFill>
        <a:blip xmlns:r="http://schemas.openxmlformats.org/officeDocument/2006/relationships" r:embed="rId268" cstate="email">
          <a:extLst>
            <a:ext uri="{28A0092B-C50C-407E-A947-70E740481C1C}">
              <a14:useLocalDpi xmlns:a14="http://schemas.microsoft.com/office/drawing/2010/main"/>
            </a:ext>
          </a:extLst>
        </a:blip>
        <a:stretch>
          <a:fillRect/>
        </a:stretch>
      </xdr:blipFill>
      <xdr:spPr>
        <a:xfrm>
          <a:off x="1019175" y="218198700"/>
          <a:ext cx="1570120" cy="466724"/>
        </a:xfrm>
        <a:prstGeom prst="rect">
          <a:avLst/>
        </a:prstGeom>
      </xdr:spPr>
    </xdr:pic>
    <xdr:clientData/>
  </xdr:twoCellAnchor>
  <xdr:twoCellAnchor>
    <xdr:from>
      <xdr:col>1</xdr:col>
      <xdr:colOff>304800</xdr:colOff>
      <xdr:row>274</xdr:row>
      <xdr:rowOff>104775</xdr:rowOff>
    </xdr:from>
    <xdr:to>
      <xdr:col>1</xdr:col>
      <xdr:colOff>1183095</xdr:colOff>
      <xdr:row>274</xdr:row>
      <xdr:rowOff>1142999</xdr:rowOff>
    </xdr:to>
    <xdr:pic>
      <xdr:nvPicPr>
        <xdr:cNvPr id="926" name="Picture 925">
          <a:extLst>
            <a:ext uri="{FF2B5EF4-FFF2-40B4-BE49-F238E27FC236}">
              <a16:creationId xmlns:a16="http://schemas.microsoft.com/office/drawing/2014/main" id="{02A5711F-B059-4C8D-B653-80B1E44422EB}"/>
            </a:ext>
          </a:extLst>
        </xdr:cNvPr>
        <xdr:cNvPicPr>
          <a:picLocks noChangeAspect="1"/>
        </xdr:cNvPicPr>
      </xdr:nvPicPr>
      <xdr:blipFill>
        <a:blip xmlns:r="http://schemas.openxmlformats.org/officeDocument/2006/relationships" r:embed="rId267" cstate="email">
          <a:extLst>
            <a:ext uri="{28A0092B-C50C-407E-A947-70E740481C1C}">
              <a14:useLocalDpi xmlns:a14="http://schemas.microsoft.com/office/drawing/2010/main"/>
            </a:ext>
          </a:extLst>
        </a:blip>
        <a:stretch>
          <a:fillRect/>
        </a:stretch>
      </xdr:blipFill>
      <xdr:spPr>
        <a:xfrm>
          <a:off x="1285875" y="262366125"/>
          <a:ext cx="878295" cy="1038224"/>
        </a:xfrm>
        <a:prstGeom prst="rect">
          <a:avLst/>
        </a:prstGeom>
      </xdr:spPr>
    </xdr:pic>
    <xdr:clientData/>
  </xdr:twoCellAnchor>
  <xdr:twoCellAnchor>
    <xdr:from>
      <xdr:col>1</xdr:col>
      <xdr:colOff>228600</xdr:colOff>
      <xdr:row>273</xdr:row>
      <xdr:rowOff>66675</xdr:rowOff>
    </xdr:from>
    <xdr:to>
      <xdr:col>1</xdr:col>
      <xdr:colOff>1162050</xdr:colOff>
      <xdr:row>273</xdr:row>
      <xdr:rowOff>1170097</xdr:rowOff>
    </xdr:to>
    <xdr:pic>
      <xdr:nvPicPr>
        <xdr:cNvPr id="927" name="Picture 926">
          <a:extLst>
            <a:ext uri="{FF2B5EF4-FFF2-40B4-BE49-F238E27FC236}">
              <a16:creationId xmlns:a16="http://schemas.microsoft.com/office/drawing/2014/main" id="{B3C90674-FE74-432F-A088-3F27539D93A3}"/>
            </a:ext>
          </a:extLst>
        </xdr:cNvPr>
        <xdr:cNvPicPr>
          <a:picLocks noChangeAspect="1"/>
        </xdr:cNvPicPr>
      </xdr:nvPicPr>
      <xdr:blipFill>
        <a:blip xmlns:r="http://schemas.openxmlformats.org/officeDocument/2006/relationships" r:embed="rId266" cstate="email">
          <a:extLst>
            <a:ext uri="{28A0092B-C50C-407E-A947-70E740481C1C}">
              <a14:useLocalDpi xmlns:a14="http://schemas.microsoft.com/office/drawing/2010/main"/>
            </a:ext>
          </a:extLst>
        </a:blip>
        <a:stretch>
          <a:fillRect/>
        </a:stretch>
      </xdr:blipFill>
      <xdr:spPr>
        <a:xfrm>
          <a:off x="1209675" y="261127875"/>
          <a:ext cx="933450" cy="1103422"/>
        </a:xfrm>
        <a:prstGeom prst="rect">
          <a:avLst/>
        </a:prstGeom>
      </xdr:spPr>
    </xdr:pic>
    <xdr:clientData/>
  </xdr:twoCellAnchor>
  <xdr:twoCellAnchor>
    <xdr:from>
      <xdr:col>1</xdr:col>
      <xdr:colOff>38100</xdr:colOff>
      <xdr:row>291</xdr:row>
      <xdr:rowOff>133350</xdr:rowOff>
    </xdr:from>
    <xdr:to>
      <xdr:col>1</xdr:col>
      <xdr:colOff>1543050</xdr:colOff>
      <xdr:row>291</xdr:row>
      <xdr:rowOff>1067875</xdr:rowOff>
    </xdr:to>
    <xdr:pic>
      <xdr:nvPicPr>
        <xdr:cNvPr id="932" name="Picture 319">
          <a:extLst>
            <a:ext uri="{FF2B5EF4-FFF2-40B4-BE49-F238E27FC236}">
              <a16:creationId xmlns:a16="http://schemas.microsoft.com/office/drawing/2014/main" id="{4EA9BA72-7974-422F-AE1A-85F4B911745F}"/>
            </a:ext>
          </a:extLst>
        </xdr:cNvPr>
        <xdr:cNvPicPr>
          <a:picLocks noChangeAspect="1" noChangeArrowheads="1"/>
        </xdr:cNvPicPr>
      </xdr:nvPicPr>
      <xdr:blipFill>
        <a:blip xmlns:r="http://schemas.openxmlformats.org/officeDocument/2006/relationships" r:embed="rId187" cstate="email">
          <a:extLst>
            <a:ext uri="{28A0092B-C50C-407E-A947-70E740481C1C}">
              <a14:useLocalDpi xmlns:a14="http://schemas.microsoft.com/office/drawing/2010/main"/>
            </a:ext>
          </a:extLst>
        </a:blip>
        <a:srcRect/>
        <a:stretch>
          <a:fillRect/>
        </a:stretch>
      </xdr:blipFill>
      <xdr:spPr bwMode="auto">
        <a:xfrm>
          <a:off x="1019175" y="281597100"/>
          <a:ext cx="1504950" cy="934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85725</xdr:colOff>
      <xdr:row>293</xdr:row>
      <xdr:rowOff>200025</xdr:rowOff>
    </xdr:from>
    <xdr:to>
      <xdr:col>1</xdr:col>
      <xdr:colOff>1593182</xdr:colOff>
      <xdr:row>293</xdr:row>
      <xdr:rowOff>1123950</xdr:rowOff>
    </xdr:to>
    <xdr:pic>
      <xdr:nvPicPr>
        <xdr:cNvPr id="933" name="Picture 316">
          <a:extLst>
            <a:ext uri="{FF2B5EF4-FFF2-40B4-BE49-F238E27FC236}">
              <a16:creationId xmlns:a16="http://schemas.microsoft.com/office/drawing/2014/main" id="{8D95D367-317A-4BAE-9794-09B751BA1862}"/>
            </a:ext>
          </a:extLst>
        </xdr:cNvPr>
        <xdr:cNvPicPr>
          <a:picLocks noChangeAspect="1" noChangeArrowheads="1"/>
        </xdr:cNvPicPr>
      </xdr:nvPicPr>
      <xdr:blipFill>
        <a:blip xmlns:r="http://schemas.openxmlformats.org/officeDocument/2006/relationships" r:embed="rId188" cstate="email">
          <a:extLst>
            <a:ext uri="{28A0092B-C50C-407E-A947-70E740481C1C}">
              <a14:useLocalDpi xmlns:a14="http://schemas.microsoft.com/office/drawing/2010/main"/>
            </a:ext>
          </a:extLst>
        </a:blip>
        <a:srcRect/>
        <a:stretch>
          <a:fillRect/>
        </a:stretch>
      </xdr:blipFill>
      <xdr:spPr bwMode="auto">
        <a:xfrm>
          <a:off x="1066800" y="284064075"/>
          <a:ext cx="1507457" cy="9239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561975</xdr:colOff>
      <xdr:row>372</xdr:row>
      <xdr:rowOff>95250</xdr:rowOff>
    </xdr:from>
    <xdr:to>
      <xdr:col>1</xdr:col>
      <xdr:colOff>1076324</xdr:colOff>
      <xdr:row>372</xdr:row>
      <xdr:rowOff>1165511</xdr:rowOff>
    </xdr:to>
    <xdr:pic>
      <xdr:nvPicPr>
        <xdr:cNvPr id="936" name="Picture 935">
          <a:extLst>
            <a:ext uri="{FF2B5EF4-FFF2-40B4-BE49-F238E27FC236}">
              <a16:creationId xmlns:a16="http://schemas.microsoft.com/office/drawing/2014/main" id="{083EF278-FFF7-45AF-B7CF-BE552203757D}"/>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543050" y="353568000"/>
          <a:ext cx="514349" cy="1070261"/>
        </a:xfrm>
        <a:prstGeom prst="rect">
          <a:avLst/>
        </a:prstGeom>
      </xdr:spPr>
    </xdr:pic>
    <xdr:clientData/>
  </xdr:twoCellAnchor>
  <xdr:twoCellAnchor>
    <xdr:from>
      <xdr:col>1</xdr:col>
      <xdr:colOff>514350</xdr:colOff>
      <xdr:row>373</xdr:row>
      <xdr:rowOff>95250</xdr:rowOff>
    </xdr:from>
    <xdr:to>
      <xdr:col>1</xdr:col>
      <xdr:colOff>1028699</xdr:colOff>
      <xdr:row>373</xdr:row>
      <xdr:rowOff>1165511</xdr:rowOff>
    </xdr:to>
    <xdr:pic>
      <xdr:nvPicPr>
        <xdr:cNvPr id="937" name="Picture 936">
          <a:extLst>
            <a:ext uri="{FF2B5EF4-FFF2-40B4-BE49-F238E27FC236}">
              <a16:creationId xmlns:a16="http://schemas.microsoft.com/office/drawing/2014/main" id="{6EE6BAC9-43A8-4807-AEF6-58DC18E2BA0D}"/>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495425" y="354768150"/>
          <a:ext cx="514349" cy="1070261"/>
        </a:xfrm>
        <a:prstGeom prst="rect">
          <a:avLst/>
        </a:prstGeom>
      </xdr:spPr>
    </xdr:pic>
    <xdr:clientData/>
  </xdr:twoCellAnchor>
  <xdr:twoCellAnchor>
    <xdr:from>
      <xdr:col>1</xdr:col>
      <xdr:colOff>381000</xdr:colOff>
      <xdr:row>374</xdr:row>
      <xdr:rowOff>114300</xdr:rowOff>
    </xdr:from>
    <xdr:to>
      <xdr:col>1</xdr:col>
      <xdr:colOff>895349</xdr:colOff>
      <xdr:row>374</xdr:row>
      <xdr:rowOff>1184561</xdr:rowOff>
    </xdr:to>
    <xdr:pic>
      <xdr:nvPicPr>
        <xdr:cNvPr id="938" name="Picture 937">
          <a:extLst>
            <a:ext uri="{FF2B5EF4-FFF2-40B4-BE49-F238E27FC236}">
              <a16:creationId xmlns:a16="http://schemas.microsoft.com/office/drawing/2014/main" id="{1FBD6A1B-E470-4C2D-BB86-222295576BFA}"/>
            </a:ext>
          </a:extLst>
        </xdr:cNvPr>
        <xdr:cNvPicPr>
          <a:picLocks noChangeAspect="1"/>
        </xdr:cNvPicPr>
      </xdr:nvPicPr>
      <xdr:blipFill>
        <a:blip xmlns:r="http://schemas.openxmlformats.org/officeDocument/2006/relationships" r:embed="rId269" cstate="email">
          <a:extLst>
            <a:ext uri="{28A0092B-C50C-407E-A947-70E740481C1C}">
              <a14:useLocalDpi xmlns:a14="http://schemas.microsoft.com/office/drawing/2010/main"/>
            </a:ext>
          </a:extLst>
        </a:blip>
        <a:stretch>
          <a:fillRect/>
        </a:stretch>
      </xdr:blipFill>
      <xdr:spPr>
        <a:xfrm>
          <a:off x="1362075" y="355987350"/>
          <a:ext cx="514349" cy="1070261"/>
        </a:xfrm>
        <a:prstGeom prst="rect">
          <a:avLst/>
        </a:prstGeom>
      </xdr:spPr>
    </xdr:pic>
    <xdr:clientData/>
  </xdr:twoCellAnchor>
  <xdr:twoCellAnchor>
    <xdr:from>
      <xdr:col>0</xdr:col>
      <xdr:colOff>638175</xdr:colOff>
      <xdr:row>2</xdr:row>
      <xdr:rowOff>133350</xdr:rowOff>
    </xdr:from>
    <xdr:to>
      <xdr:col>4</xdr:col>
      <xdr:colOff>695325</xdr:colOff>
      <xdr:row>2</xdr:row>
      <xdr:rowOff>4991100</xdr:rowOff>
    </xdr:to>
    <xdr:pic>
      <xdr:nvPicPr>
        <xdr:cNvPr id="949" name="Picture 1">
          <a:extLst>
            <a:ext uri="{FF2B5EF4-FFF2-40B4-BE49-F238E27FC236}">
              <a16:creationId xmlns:a16="http://schemas.microsoft.com/office/drawing/2014/main" id="{052002D5-8C84-4213-BB71-8ACF78F1424D}"/>
            </a:ext>
          </a:extLst>
        </xdr:cNvPr>
        <xdr:cNvPicPr>
          <a:picLocks noChangeAspect="1" noChangeArrowheads="1"/>
        </xdr:cNvPicPr>
      </xdr:nvPicPr>
      <xdr:blipFill>
        <a:blip xmlns:r="http://schemas.openxmlformats.org/officeDocument/2006/relationships" r:embed="rId270" cstate="email">
          <a:extLst>
            <a:ext uri="{28A0092B-C50C-407E-A947-70E740481C1C}">
              <a14:useLocalDpi xmlns:a14="http://schemas.microsoft.com/office/drawing/2010/main"/>
            </a:ext>
          </a:extLst>
        </a:blip>
        <a:srcRect/>
        <a:stretch>
          <a:fillRect/>
        </a:stretch>
      </xdr:blipFill>
      <xdr:spPr bwMode="auto">
        <a:xfrm>
          <a:off x="638175" y="1162050"/>
          <a:ext cx="4648200" cy="4857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419100</xdr:colOff>
      <xdr:row>247</xdr:row>
      <xdr:rowOff>66675</xdr:rowOff>
    </xdr:from>
    <xdr:to>
      <xdr:col>1</xdr:col>
      <xdr:colOff>1285875</xdr:colOff>
      <xdr:row>247</xdr:row>
      <xdr:rowOff>1156000</xdr:rowOff>
    </xdr:to>
    <xdr:pic>
      <xdr:nvPicPr>
        <xdr:cNvPr id="950" name="Picture 5">
          <a:extLst>
            <a:ext uri="{FF2B5EF4-FFF2-40B4-BE49-F238E27FC236}">
              <a16:creationId xmlns:a16="http://schemas.microsoft.com/office/drawing/2014/main" id="{83BEC67E-27A7-48F2-8C4D-2CBA949DE80D}"/>
            </a:ext>
          </a:extLst>
        </xdr:cNvPr>
        <xdr:cNvPicPr>
          <a:picLocks noChangeAspect="1"/>
        </xdr:cNvPicPr>
      </xdr:nvPicPr>
      <xdr:blipFill>
        <a:blip xmlns:r="http://schemas.openxmlformats.org/officeDocument/2006/relationships" r:embed="rId271" cstate="email">
          <a:extLst>
            <a:ext uri="{28A0092B-C50C-407E-A947-70E740481C1C}">
              <a14:useLocalDpi xmlns:a14="http://schemas.microsoft.com/office/drawing/2010/main"/>
            </a:ext>
          </a:extLst>
        </a:blip>
        <a:srcRect/>
        <a:stretch>
          <a:fillRect/>
        </a:stretch>
      </xdr:blipFill>
      <xdr:spPr bwMode="auto">
        <a:xfrm>
          <a:off x="1400175" y="83315175"/>
          <a:ext cx="866775" cy="1089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161925</xdr:colOff>
      <xdr:row>363</xdr:row>
      <xdr:rowOff>85725</xdr:rowOff>
    </xdr:from>
    <xdr:to>
      <xdr:col>1</xdr:col>
      <xdr:colOff>1362075</xdr:colOff>
      <xdr:row>363</xdr:row>
      <xdr:rowOff>1055544</xdr:rowOff>
    </xdr:to>
    <xdr:pic>
      <xdr:nvPicPr>
        <xdr:cNvPr id="952" name="Picture 8">
          <a:extLst>
            <a:ext uri="{FF2B5EF4-FFF2-40B4-BE49-F238E27FC236}">
              <a16:creationId xmlns:a16="http://schemas.microsoft.com/office/drawing/2014/main" id="{8993DF02-9672-450B-B2E2-605FBE6E9736}"/>
            </a:ext>
          </a:extLst>
        </xdr:cNvPr>
        <xdr:cNvPicPr>
          <a:picLocks noChangeAspect="1" noChangeArrowheads="1"/>
        </xdr:cNvPicPr>
      </xdr:nvPicPr>
      <xdr:blipFill>
        <a:blip xmlns:r="http://schemas.openxmlformats.org/officeDocument/2006/relationships" r:embed="rId272">
          <a:extLst>
            <a:ext uri="{28A0092B-C50C-407E-A947-70E740481C1C}">
              <a14:useLocalDpi xmlns:a14="http://schemas.microsoft.com/office/drawing/2010/main"/>
            </a:ext>
          </a:extLst>
        </a:blip>
        <a:srcRect/>
        <a:stretch>
          <a:fillRect/>
        </a:stretch>
      </xdr:blipFill>
      <xdr:spPr bwMode="auto">
        <a:xfrm>
          <a:off x="1143000" y="348548325"/>
          <a:ext cx="1200150" cy="96981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266700</xdr:colOff>
      <xdr:row>364</xdr:row>
      <xdr:rowOff>95250</xdr:rowOff>
    </xdr:from>
    <xdr:to>
      <xdr:col>1</xdr:col>
      <xdr:colOff>1190625</xdr:colOff>
      <xdr:row>364</xdr:row>
      <xdr:rowOff>1156515</xdr:rowOff>
    </xdr:to>
    <xdr:pic>
      <xdr:nvPicPr>
        <xdr:cNvPr id="953" name="Picture 9">
          <a:extLst>
            <a:ext uri="{FF2B5EF4-FFF2-40B4-BE49-F238E27FC236}">
              <a16:creationId xmlns:a16="http://schemas.microsoft.com/office/drawing/2014/main" id="{A2C6DE85-09DF-43A5-B951-BC53D3954365}"/>
            </a:ext>
          </a:extLst>
        </xdr:cNvPr>
        <xdr:cNvPicPr>
          <a:picLocks noChangeAspect="1" noChangeArrowheads="1"/>
        </xdr:cNvPicPr>
      </xdr:nvPicPr>
      <xdr:blipFill>
        <a:blip xmlns:r="http://schemas.openxmlformats.org/officeDocument/2006/relationships" r:embed="rId273">
          <a:extLst>
            <a:ext uri="{28A0092B-C50C-407E-A947-70E740481C1C}">
              <a14:useLocalDpi xmlns:a14="http://schemas.microsoft.com/office/drawing/2010/main"/>
            </a:ext>
          </a:extLst>
        </a:blip>
        <a:srcRect/>
        <a:stretch>
          <a:fillRect/>
        </a:stretch>
      </xdr:blipFill>
      <xdr:spPr bwMode="auto">
        <a:xfrm>
          <a:off x="1247775" y="349758000"/>
          <a:ext cx="923925" cy="10612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56</xdr:row>
      <xdr:rowOff>133350</xdr:rowOff>
    </xdr:from>
    <xdr:to>
      <xdr:col>1</xdr:col>
      <xdr:colOff>1598084</xdr:colOff>
      <xdr:row>56</xdr:row>
      <xdr:rowOff>1123950</xdr:rowOff>
    </xdr:to>
    <xdr:pic>
      <xdr:nvPicPr>
        <xdr:cNvPr id="954" name="Picture 953">
          <a:extLst>
            <a:ext uri="{FF2B5EF4-FFF2-40B4-BE49-F238E27FC236}">
              <a16:creationId xmlns:a16="http://schemas.microsoft.com/office/drawing/2014/main" id="{F6762865-7A30-46CB-9B60-980891A35500}"/>
            </a:ext>
          </a:extLst>
        </xdr:cNvPr>
        <xdr:cNvPicPr>
          <a:picLocks noChangeAspect="1"/>
        </xdr:cNvPicPr>
      </xdr:nvPicPr>
      <xdr:blipFill>
        <a:blip xmlns:r="http://schemas.openxmlformats.org/officeDocument/2006/relationships" r:embed="rId274"/>
        <a:stretch>
          <a:fillRect/>
        </a:stretch>
      </xdr:blipFill>
      <xdr:spPr>
        <a:xfrm>
          <a:off x="1038225" y="62960250"/>
          <a:ext cx="1540934" cy="990600"/>
        </a:xfrm>
        <a:prstGeom prst="rect">
          <a:avLst/>
        </a:prstGeom>
      </xdr:spPr>
    </xdr:pic>
    <xdr:clientData/>
  </xdr:twoCellAnchor>
  <xdr:twoCellAnchor>
    <xdr:from>
      <xdr:col>1</xdr:col>
      <xdr:colOff>257175</xdr:colOff>
      <xdr:row>57</xdr:row>
      <xdr:rowOff>9525</xdr:rowOff>
    </xdr:from>
    <xdr:to>
      <xdr:col>1</xdr:col>
      <xdr:colOff>1314318</xdr:colOff>
      <xdr:row>57</xdr:row>
      <xdr:rowOff>1190477</xdr:rowOff>
    </xdr:to>
    <xdr:pic>
      <xdr:nvPicPr>
        <xdr:cNvPr id="955" name="Picture 954">
          <a:extLst>
            <a:ext uri="{FF2B5EF4-FFF2-40B4-BE49-F238E27FC236}">
              <a16:creationId xmlns:a16="http://schemas.microsoft.com/office/drawing/2014/main" id="{FEE83C1E-5E73-4069-B08E-FF0CF7A672A5}"/>
            </a:ext>
          </a:extLst>
        </xdr:cNvPr>
        <xdr:cNvPicPr>
          <a:picLocks noChangeAspect="1"/>
        </xdr:cNvPicPr>
      </xdr:nvPicPr>
      <xdr:blipFill>
        <a:blip xmlns:r="http://schemas.openxmlformats.org/officeDocument/2006/relationships" r:embed="rId275"/>
        <a:stretch>
          <a:fillRect/>
        </a:stretch>
      </xdr:blipFill>
      <xdr:spPr>
        <a:xfrm>
          <a:off x="1238250" y="64036575"/>
          <a:ext cx="1057143" cy="1180952"/>
        </a:xfrm>
        <a:prstGeom prst="rect">
          <a:avLst/>
        </a:prstGeom>
      </xdr:spPr>
    </xdr:pic>
    <xdr:clientData/>
  </xdr:twoCellAnchor>
  <xdr:twoCellAnchor>
    <xdr:from>
      <xdr:col>1</xdr:col>
      <xdr:colOff>381000</xdr:colOff>
      <xdr:row>100</xdr:row>
      <xdr:rowOff>66675</xdr:rowOff>
    </xdr:from>
    <xdr:to>
      <xdr:col>1</xdr:col>
      <xdr:colOff>1152525</xdr:colOff>
      <xdr:row>100</xdr:row>
      <xdr:rowOff>1126787</xdr:rowOff>
    </xdr:to>
    <xdr:pic>
      <xdr:nvPicPr>
        <xdr:cNvPr id="327" name="Picture 1">
          <a:extLst>
            <a:ext uri="{FF2B5EF4-FFF2-40B4-BE49-F238E27FC236}">
              <a16:creationId xmlns:a16="http://schemas.microsoft.com/office/drawing/2014/main" id="{79AC5BCC-6244-487F-A0CC-53FC429314D0}"/>
            </a:ext>
          </a:extLst>
        </xdr:cNvPr>
        <xdr:cNvPicPr>
          <a:picLocks noChangeAspect="1"/>
        </xdr:cNvPicPr>
      </xdr:nvPicPr>
      <xdr:blipFill>
        <a:blip xmlns:r="http://schemas.openxmlformats.org/officeDocument/2006/relationships" r:embed="rId276" cstate="email">
          <a:extLst>
            <a:ext uri="{28A0092B-C50C-407E-A947-70E740481C1C}">
              <a14:useLocalDpi xmlns:a14="http://schemas.microsoft.com/office/drawing/2010/main"/>
            </a:ext>
          </a:extLst>
        </a:blip>
        <a:srcRect/>
        <a:stretch>
          <a:fillRect/>
        </a:stretch>
      </xdr:blipFill>
      <xdr:spPr bwMode="auto">
        <a:xfrm>
          <a:off x="1362075" y="107299125"/>
          <a:ext cx="771525" cy="106011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245155</xdr:colOff>
      <xdr:row>114</xdr:row>
      <xdr:rowOff>18898</xdr:rowOff>
    </xdr:from>
    <xdr:to>
      <xdr:col>1</xdr:col>
      <xdr:colOff>1314451</xdr:colOff>
      <xdr:row>114</xdr:row>
      <xdr:rowOff>1190474</xdr:rowOff>
    </xdr:to>
    <xdr:pic>
      <xdr:nvPicPr>
        <xdr:cNvPr id="335" name="Picture 334">
          <a:extLst>
            <a:ext uri="{FF2B5EF4-FFF2-40B4-BE49-F238E27FC236}">
              <a16:creationId xmlns:a16="http://schemas.microsoft.com/office/drawing/2014/main" id="{3977353F-6B8A-4525-89ED-F4CE8BD51C38}"/>
            </a:ext>
          </a:extLst>
        </xdr:cNvPr>
        <xdr:cNvPicPr>
          <a:picLocks noChangeAspect="1"/>
        </xdr:cNvPicPr>
      </xdr:nvPicPr>
      <xdr:blipFill>
        <a:blip xmlns:r="http://schemas.openxmlformats.org/officeDocument/2006/relationships" r:embed="rId277" cstate="email">
          <a:extLst>
            <a:ext uri="{28A0092B-C50C-407E-A947-70E740481C1C}">
              <a14:useLocalDpi xmlns:a14="http://schemas.microsoft.com/office/drawing/2010/main"/>
            </a:ext>
          </a:extLst>
        </a:blip>
        <a:stretch>
          <a:fillRect/>
        </a:stretch>
      </xdr:blipFill>
      <xdr:spPr>
        <a:xfrm>
          <a:off x="1226230" y="122853298"/>
          <a:ext cx="1069296" cy="1171576"/>
        </a:xfrm>
        <a:prstGeom prst="rect">
          <a:avLst/>
        </a:prstGeom>
      </xdr:spPr>
    </xdr:pic>
    <xdr:clientData/>
  </xdr:twoCellAnchor>
  <xdr:twoCellAnchor>
    <xdr:from>
      <xdr:col>1</xdr:col>
      <xdr:colOff>295275</xdr:colOff>
      <xdr:row>110</xdr:row>
      <xdr:rowOff>66675</xdr:rowOff>
    </xdr:from>
    <xdr:to>
      <xdr:col>1</xdr:col>
      <xdr:colOff>1400037</xdr:colOff>
      <xdr:row>110</xdr:row>
      <xdr:rowOff>1142865</xdr:rowOff>
    </xdr:to>
    <xdr:pic>
      <xdr:nvPicPr>
        <xdr:cNvPr id="343" name="Picture 342">
          <a:extLst>
            <a:ext uri="{FF2B5EF4-FFF2-40B4-BE49-F238E27FC236}">
              <a16:creationId xmlns:a16="http://schemas.microsoft.com/office/drawing/2014/main" id="{C5011109-8ACD-47C4-A596-6B7ADB340684}"/>
            </a:ext>
          </a:extLst>
        </xdr:cNvPr>
        <xdr:cNvPicPr>
          <a:picLocks noChangeAspect="1"/>
        </xdr:cNvPicPr>
      </xdr:nvPicPr>
      <xdr:blipFill>
        <a:blip xmlns:r="http://schemas.openxmlformats.org/officeDocument/2006/relationships" r:embed="rId278"/>
        <a:stretch>
          <a:fillRect/>
        </a:stretch>
      </xdr:blipFill>
      <xdr:spPr>
        <a:xfrm>
          <a:off x="1276350" y="119300625"/>
          <a:ext cx="1104762" cy="1076190"/>
        </a:xfrm>
        <a:prstGeom prst="rect">
          <a:avLst/>
        </a:prstGeom>
      </xdr:spPr>
    </xdr:pic>
    <xdr:clientData/>
  </xdr:twoCellAnchor>
  <xdr:twoCellAnchor>
    <xdr:from>
      <xdr:col>1</xdr:col>
      <xdr:colOff>171450</xdr:colOff>
      <xdr:row>111</xdr:row>
      <xdr:rowOff>28575</xdr:rowOff>
    </xdr:from>
    <xdr:to>
      <xdr:col>1</xdr:col>
      <xdr:colOff>1285736</xdr:colOff>
      <xdr:row>111</xdr:row>
      <xdr:rowOff>1171432</xdr:rowOff>
    </xdr:to>
    <xdr:pic>
      <xdr:nvPicPr>
        <xdr:cNvPr id="345" name="Picture 344">
          <a:extLst>
            <a:ext uri="{FF2B5EF4-FFF2-40B4-BE49-F238E27FC236}">
              <a16:creationId xmlns:a16="http://schemas.microsoft.com/office/drawing/2014/main" id="{DCFA80A2-F53C-4DC6-BEAD-11C74435C8C2}"/>
            </a:ext>
          </a:extLst>
        </xdr:cNvPr>
        <xdr:cNvPicPr>
          <a:picLocks noChangeAspect="1"/>
        </xdr:cNvPicPr>
      </xdr:nvPicPr>
      <xdr:blipFill>
        <a:blip xmlns:r="http://schemas.openxmlformats.org/officeDocument/2006/relationships" r:embed="rId279"/>
        <a:stretch>
          <a:fillRect/>
        </a:stretch>
      </xdr:blipFill>
      <xdr:spPr>
        <a:xfrm>
          <a:off x="1152525" y="120462675"/>
          <a:ext cx="1114286" cy="1142857"/>
        </a:xfrm>
        <a:prstGeom prst="rect">
          <a:avLst/>
        </a:prstGeom>
      </xdr:spPr>
    </xdr:pic>
    <xdr:clientData/>
  </xdr:twoCellAnchor>
  <xdr:twoCellAnchor>
    <xdr:from>
      <xdr:col>1</xdr:col>
      <xdr:colOff>247650</xdr:colOff>
      <xdr:row>113</xdr:row>
      <xdr:rowOff>38100</xdr:rowOff>
    </xdr:from>
    <xdr:to>
      <xdr:col>1</xdr:col>
      <xdr:colOff>1085745</xdr:colOff>
      <xdr:row>113</xdr:row>
      <xdr:rowOff>1142862</xdr:rowOff>
    </xdr:to>
    <xdr:pic>
      <xdr:nvPicPr>
        <xdr:cNvPr id="346" name="Picture 345">
          <a:extLst>
            <a:ext uri="{FF2B5EF4-FFF2-40B4-BE49-F238E27FC236}">
              <a16:creationId xmlns:a16="http://schemas.microsoft.com/office/drawing/2014/main" id="{D8178876-115E-44CA-8553-6E9BC4EA40A7}"/>
            </a:ext>
          </a:extLst>
        </xdr:cNvPr>
        <xdr:cNvPicPr>
          <a:picLocks noChangeAspect="1"/>
        </xdr:cNvPicPr>
      </xdr:nvPicPr>
      <xdr:blipFill>
        <a:blip xmlns:r="http://schemas.openxmlformats.org/officeDocument/2006/relationships" r:embed="rId280"/>
        <a:stretch>
          <a:fillRect/>
        </a:stretch>
      </xdr:blipFill>
      <xdr:spPr>
        <a:xfrm>
          <a:off x="1228725" y="121672350"/>
          <a:ext cx="838095" cy="1104762"/>
        </a:xfrm>
        <a:prstGeom prst="rect">
          <a:avLst/>
        </a:prstGeom>
      </xdr:spPr>
    </xdr:pic>
    <xdr:clientData/>
  </xdr:twoCellAnchor>
  <xdr:twoCellAnchor>
    <xdr:from>
      <xdr:col>1</xdr:col>
      <xdr:colOff>123825</xdr:colOff>
      <xdr:row>139</xdr:row>
      <xdr:rowOff>66675</xdr:rowOff>
    </xdr:from>
    <xdr:to>
      <xdr:col>1</xdr:col>
      <xdr:colOff>1409700</xdr:colOff>
      <xdr:row>139</xdr:row>
      <xdr:rowOff>1163798</xdr:rowOff>
    </xdr:to>
    <xdr:pic>
      <xdr:nvPicPr>
        <xdr:cNvPr id="348" name="Picture 37" descr="Hilti TE80ATC">
          <a:extLst>
            <a:ext uri="{FF2B5EF4-FFF2-40B4-BE49-F238E27FC236}">
              <a16:creationId xmlns:a16="http://schemas.microsoft.com/office/drawing/2014/main" id="{FA265DF8-6D5B-436D-B188-B99502EF1A3F}"/>
            </a:ext>
          </a:extLst>
        </xdr:cNvPr>
        <xdr:cNvPicPr>
          <a:picLocks noChangeAspect="1" noChangeArrowheads="1"/>
        </xdr:cNvPicPr>
      </xdr:nvPicPr>
      <xdr:blipFill>
        <a:blip xmlns:r="http://schemas.openxmlformats.org/officeDocument/2006/relationships" r:embed="rId281" cstate="email">
          <a:extLst>
            <a:ext uri="{28A0092B-C50C-407E-A947-70E740481C1C}">
              <a14:useLocalDpi xmlns:a14="http://schemas.microsoft.com/office/drawing/2010/main"/>
            </a:ext>
          </a:extLst>
        </a:blip>
        <a:srcRect/>
        <a:stretch>
          <a:fillRect/>
        </a:stretch>
      </xdr:blipFill>
      <xdr:spPr bwMode="auto">
        <a:xfrm>
          <a:off x="1104900" y="146904075"/>
          <a:ext cx="1285875" cy="109712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164</xdr:row>
      <xdr:rowOff>219075</xdr:rowOff>
    </xdr:from>
    <xdr:to>
      <xdr:col>1</xdr:col>
      <xdr:colOff>1571625</xdr:colOff>
      <xdr:row>164</xdr:row>
      <xdr:rowOff>964311</xdr:rowOff>
    </xdr:to>
    <xdr:pic>
      <xdr:nvPicPr>
        <xdr:cNvPr id="362" name="Picture 2">
          <a:extLst>
            <a:ext uri="{FF2B5EF4-FFF2-40B4-BE49-F238E27FC236}">
              <a16:creationId xmlns:a16="http://schemas.microsoft.com/office/drawing/2014/main" id="{45F890D9-BC89-4E0F-BEF2-FF38677D5859}"/>
            </a:ext>
          </a:extLst>
        </xdr:cNvPr>
        <xdr:cNvPicPr>
          <a:picLocks noChangeAspect="1" noChangeArrowheads="1"/>
        </xdr:cNvPicPr>
      </xdr:nvPicPr>
      <xdr:blipFill>
        <a:blip xmlns:r="http://schemas.openxmlformats.org/officeDocument/2006/relationships" r:embed="rId282" cstate="email">
          <a:extLst>
            <a:ext uri="{28A0092B-C50C-407E-A947-70E740481C1C}">
              <a14:useLocalDpi xmlns:a14="http://schemas.microsoft.com/office/drawing/2010/main"/>
            </a:ext>
          </a:extLst>
        </a:blip>
        <a:srcRect/>
        <a:stretch>
          <a:fillRect/>
        </a:stretch>
      </xdr:blipFill>
      <xdr:spPr bwMode="auto">
        <a:xfrm>
          <a:off x="1000125" y="173459775"/>
          <a:ext cx="1552575" cy="745236"/>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163</xdr:row>
      <xdr:rowOff>238125</xdr:rowOff>
    </xdr:from>
    <xdr:to>
      <xdr:col>1</xdr:col>
      <xdr:colOff>1584429</xdr:colOff>
      <xdr:row>163</xdr:row>
      <xdr:rowOff>1009650</xdr:rowOff>
    </xdr:to>
    <xdr:pic>
      <xdr:nvPicPr>
        <xdr:cNvPr id="363" name="Picture 3">
          <a:extLst>
            <a:ext uri="{FF2B5EF4-FFF2-40B4-BE49-F238E27FC236}">
              <a16:creationId xmlns:a16="http://schemas.microsoft.com/office/drawing/2014/main" id="{42796484-FCC9-4D2A-B2AC-75D0ABC8F579}"/>
            </a:ext>
          </a:extLst>
        </xdr:cNvPr>
        <xdr:cNvPicPr>
          <a:picLocks noChangeAspect="1" noChangeArrowheads="1"/>
        </xdr:cNvPicPr>
      </xdr:nvPicPr>
      <xdr:blipFill>
        <a:blip xmlns:r="http://schemas.openxmlformats.org/officeDocument/2006/relationships" r:embed="rId283" cstate="email">
          <a:extLst>
            <a:ext uri="{28A0092B-C50C-407E-A947-70E740481C1C}">
              <a14:useLocalDpi xmlns:a14="http://schemas.microsoft.com/office/drawing/2010/main"/>
            </a:ext>
          </a:extLst>
        </a:blip>
        <a:srcRect/>
        <a:stretch>
          <a:fillRect/>
        </a:stretch>
      </xdr:blipFill>
      <xdr:spPr bwMode="auto">
        <a:xfrm>
          <a:off x="1047750" y="172278675"/>
          <a:ext cx="1517754" cy="7715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19050</xdr:colOff>
      <xdr:row>168</xdr:row>
      <xdr:rowOff>142875</xdr:rowOff>
    </xdr:from>
    <xdr:to>
      <xdr:col>1</xdr:col>
      <xdr:colOff>1381125</xdr:colOff>
      <xdr:row>168</xdr:row>
      <xdr:rowOff>1189759</xdr:rowOff>
    </xdr:to>
    <xdr:pic>
      <xdr:nvPicPr>
        <xdr:cNvPr id="364" name="Picture 1">
          <a:extLst>
            <a:ext uri="{FF2B5EF4-FFF2-40B4-BE49-F238E27FC236}">
              <a16:creationId xmlns:a16="http://schemas.microsoft.com/office/drawing/2014/main" id="{34C22C3B-E03B-422A-8472-2D150C88F5E2}"/>
            </a:ext>
          </a:extLst>
        </xdr:cNvPr>
        <xdr:cNvPicPr>
          <a:picLocks noChangeAspect="1"/>
        </xdr:cNvPicPr>
      </xdr:nvPicPr>
      <xdr:blipFill>
        <a:blip xmlns:r="http://schemas.openxmlformats.org/officeDocument/2006/relationships" r:embed="rId284" cstate="email">
          <a:extLst>
            <a:ext uri="{28A0092B-C50C-407E-A947-70E740481C1C}">
              <a14:useLocalDpi xmlns:a14="http://schemas.microsoft.com/office/drawing/2010/main"/>
            </a:ext>
          </a:extLst>
        </a:blip>
        <a:srcRect/>
        <a:stretch>
          <a:fillRect/>
        </a:stretch>
      </xdr:blipFill>
      <xdr:spPr bwMode="auto">
        <a:xfrm>
          <a:off x="1000125" y="174583725"/>
          <a:ext cx="1362075" cy="104688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170</xdr:row>
      <xdr:rowOff>257175</xdr:rowOff>
    </xdr:from>
    <xdr:to>
      <xdr:col>1</xdr:col>
      <xdr:colOff>1480895</xdr:colOff>
      <xdr:row>170</xdr:row>
      <xdr:rowOff>952500</xdr:rowOff>
    </xdr:to>
    <xdr:pic>
      <xdr:nvPicPr>
        <xdr:cNvPr id="365" name="Picture 1">
          <a:extLst>
            <a:ext uri="{FF2B5EF4-FFF2-40B4-BE49-F238E27FC236}">
              <a16:creationId xmlns:a16="http://schemas.microsoft.com/office/drawing/2014/main" id="{6C629C84-2CD1-4388-9420-CBF3942377B8}"/>
            </a:ext>
          </a:extLst>
        </xdr:cNvPr>
        <xdr:cNvPicPr>
          <a:picLocks noChangeAspect="1" noChangeArrowheads="1"/>
        </xdr:cNvPicPr>
      </xdr:nvPicPr>
      <xdr:blipFill>
        <a:blip xmlns:r="http://schemas.openxmlformats.org/officeDocument/2006/relationships" r:embed="rId285" cstate="email">
          <a:extLst>
            <a:ext uri="{28A0092B-C50C-407E-A947-70E740481C1C}">
              <a14:useLocalDpi xmlns:a14="http://schemas.microsoft.com/office/drawing/2010/main"/>
            </a:ext>
          </a:extLst>
        </a:blip>
        <a:srcRect/>
        <a:stretch>
          <a:fillRect/>
        </a:stretch>
      </xdr:blipFill>
      <xdr:spPr bwMode="auto">
        <a:xfrm>
          <a:off x="1047750" y="177098325"/>
          <a:ext cx="1414220" cy="695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142875</xdr:colOff>
      <xdr:row>178</xdr:row>
      <xdr:rowOff>19050</xdr:rowOff>
    </xdr:from>
    <xdr:to>
      <xdr:col>1</xdr:col>
      <xdr:colOff>1514475</xdr:colOff>
      <xdr:row>178</xdr:row>
      <xdr:rowOff>1174712</xdr:rowOff>
    </xdr:to>
    <xdr:pic>
      <xdr:nvPicPr>
        <xdr:cNvPr id="366" name="Picture 365">
          <a:extLst>
            <a:ext uri="{FF2B5EF4-FFF2-40B4-BE49-F238E27FC236}">
              <a16:creationId xmlns:a16="http://schemas.microsoft.com/office/drawing/2014/main" id="{E02AF2DE-B2A7-4779-A40D-965EDE0E3593}"/>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123950" y="184061100"/>
          <a:ext cx="1371600" cy="1155662"/>
        </a:xfrm>
        <a:prstGeom prst="rect">
          <a:avLst/>
        </a:prstGeom>
      </xdr:spPr>
    </xdr:pic>
    <xdr:clientData/>
  </xdr:twoCellAnchor>
  <xdr:twoCellAnchor>
    <xdr:from>
      <xdr:col>1</xdr:col>
      <xdr:colOff>114300</xdr:colOff>
      <xdr:row>179</xdr:row>
      <xdr:rowOff>9525</xdr:rowOff>
    </xdr:from>
    <xdr:to>
      <xdr:col>1</xdr:col>
      <xdr:colOff>1485900</xdr:colOff>
      <xdr:row>179</xdr:row>
      <xdr:rowOff>1165187</xdr:rowOff>
    </xdr:to>
    <xdr:pic>
      <xdr:nvPicPr>
        <xdr:cNvPr id="367" name="Picture 366">
          <a:extLst>
            <a:ext uri="{FF2B5EF4-FFF2-40B4-BE49-F238E27FC236}">
              <a16:creationId xmlns:a16="http://schemas.microsoft.com/office/drawing/2014/main" id="{4786D32F-B3DB-4D00-95A7-DA39A7966F5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095375" y="185251725"/>
          <a:ext cx="1371600" cy="1155662"/>
        </a:xfrm>
        <a:prstGeom prst="rect">
          <a:avLst/>
        </a:prstGeom>
      </xdr:spPr>
    </xdr:pic>
    <xdr:clientData/>
  </xdr:twoCellAnchor>
  <xdr:twoCellAnchor>
    <xdr:from>
      <xdr:col>1</xdr:col>
      <xdr:colOff>85725</xdr:colOff>
      <xdr:row>180</xdr:row>
      <xdr:rowOff>28575</xdr:rowOff>
    </xdr:from>
    <xdr:to>
      <xdr:col>1</xdr:col>
      <xdr:colOff>1457325</xdr:colOff>
      <xdr:row>180</xdr:row>
      <xdr:rowOff>1184237</xdr:rowOff>
    </xdr:to>
    <xdr:pic>
      <xdr:nvPicPr>
        <xdr:cNvPr id="368" name="Picture 367">
          <a:extLst>
            <a:ext uri="{FF2B5EF4-FFF2-40B4-BE49-F238E27FC236}">
              <a16:creationId xmlns:a16="http://schemas.microsoft.com/office/drawing/2014/main" id="{78E1E80A-8620-416B-BB71-35F1B6EC22C0}"/>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066800" y="186470925"/>
          <a:ext cx="1371600" cy="1155662"/>
        </a:xfrm>
        <a:prstGeom prst="rect">
          <a:avLst/>
        </a:prstGeom>
      </xdr:spPr>
    </xdr:pic>
    <xdr:clientData/>
  </xdr:twoCellAnchor>
  <xdr:twoCellAnchor>
    <xdr:from>
      <xdr:col>1</xdr:col>
      <xdr:colOff>76200</xdr:colOff>
      <xdr:row>181</xdr:row>
      <xdr:rowOff>38100</xdr:rowOff>
    </xdr:from>
    <xdr:to>
      <xdr:col>1</xdr:col>
      <xdr:colOff>1447800</xdr:colOff>
      <xdr:row>181</xdr:row>
      <xdr:rowOff>1193762</xdr:rowOff>
    </xdr:to>
    <xdr:pic>
      <xdr:nvPicPr>
        <xdr:cNvPr id="369" name="Picture 368">
          <a:extLst>
            <a:ext uri="{FF2B5EF4-FFF2-40B4-BE49-F238E27FC236}">
              <a16:creationId xmlns:a16="http://schemas.microsoft.com/office/drawing/2014/main" id="{9718915F-2674-49E9-92A3-7FC71FB08485}"/>
            </a:ext>
          </a:extLst>
        </xdr:cNvPr>
        <xdr:cNvPicPr>
          <a:picLocks noChangeAspect="1"/>
        </xdr:cNvPicPr>
      </xdr:nvPicPr>
      <xdr:blipFill>
        <a:blip xmlns:r="http://schemas.openxmlformats.org/officeDocument/2006/relationships" r:embed="rId286" cstate="email">
          <a:extLst>
            <a:ext uri="{28A0092B-C50C-407E-A947-70E740481C1C}">
              <a14:useLocalDpi xmlns:a14="http://schemas.microsoft.com/office/drawing/2010/main"/>
            </a:ext>
          </a:extLst>
        </a:blip>
        <a:stretch>
          <a:fillRect/>
        </a:stretch>
      </xdr:blipFill>
      <xdr:spPr>
        <a:xfrm>
          <a:off x="1057275" y="187680600"/>
          <a:ext cx="1371600" cy="1155662"/>
        </a:xfrm>
        <a:prstGeom prst="rect">
          <a:avLst/>
        </a:prstGeom>
      </xdr:spPr>
    </xdr:pic>
    <xdr:clientData/>
  </xdr:twoCellAnchor>
  <xdr:twoCellAnchor>
    <xdr:from>
      <xdr:col>1</xdr:col>
      <xdr:colOff>104775</xdr:colOff>
      <xdr:row>184</xdr:row>
      <xdr:rowOff>228600</xdr:rowOff>
    </xdr:from>
    <xdr:to>
      <xdr:col>1</xdr:col>
      <xdr:colOff>1551190</xdr:colOff>
      <xdr:row>184</xdr:row>
      <xdr:rowOff>914400</xdr:rowOff>
    </xdr:to>
    <xdr:pic>
      <xdr:nvPicPr>
        <xdr:cNvPr id="373" name="Picture 6">
          <a:extLst>
            <a:ext uri="{FF2B5EF4-FFF2-40B4-BE49-F238E27FC236}">
              <a16:creationId xmlns:a16="http://schemas.microsoft.com/office/drawing/2014/main" id="{9627B2A1-E234-4878-8E49-143E725499D9}"/>
            </a:ext>
          </a:extLst>
        </xdr:cNvPr>
        <xdr:cNvPicPr>
          <a:picLocks noChangeAspect="1" noChangeArrowheads="1"/>
        </xdr:cNvPicPr>
      </xdr:nvPicPr>
      <xdr:blipFill>
        <a:blip xmlns:r="http://schemas.openxmlformats.org/officeDocument/2006/relationships" r:embed="rId287" cstate="email">
          <a:extLst>
            <a:ext uri="{28A0092B-C50C-407E-A947-70E740481C1C}">
              <a14:useLocalDpi xmlns:a14="http://schemas.microsoft.com/office/drawing/2010/main"/>
            </a:ext>
          </a:extLst>
        </a:blip>
        <a:srcRect/>
        <a:stretch>
          <a:fillRect/>
        </a:stretch>
      </xdr:blipFill>
      <xdr:spPr bwMode="auto">
        <a:xfrm>
          <a:off x="1085850" y="191471550"/>
          <a:ext cx="1446415" cy="685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199</xdr:row>
      <xdr:rowOff>238125</xdr:rowOff>
    </xdr:from>
    <xdr:to>
      <xdr:col>1</xdr:col>
      <xdr:colOff>1576924</xdr:colOff>
      <xdr:row>199</xdr:row>
      <xdr:rowOff>914400</xdr:rowOff>
    </xdr:to>
    <xdr:pic>
      <xdr:nvPicPr>
        <xdr:cNvPr id="391" name="Picture 390">
          <a:extLst>
            <a:ext uri="{FF2B5EF4-FFF2-40B4-BE49-F238E27FC236}">
              <a16:creationId xmlns:a16="http://schemas.microsoft.com/office/drawing/2014/main" id="{F5DFD386-35EC-49B3-A014-181F23B380BE}"/>
            </a:ext>
          </a:extLst>
        </xdr:cNvPr>
        <xdr:cNvPicPr>
          <a:picLocks noChangeAspect="1"/>
        </xdr:cNvPicPr>
      </xdr:nvPicPr>
      <xdr:blipFill>
        <a:blip xmlns:r="http://schemas.openxmlformats.org/officeDocument/2006/relationships" r:embed="rId288" cstate="email">
          <a:extLst>
            <a:ext uri="{28A0092B-C50C-407E-A947-70E740481C1C}">
              <a14:useLocalDpi xmlns:a14="http://schemas.microsoft.com/office/drawing/2010/main"/>
            </a:ext>
          </a:extLst>
        </a:blip>
        <a:stretch>
          <a:fillRect/>
        </a:stretch>
      </xdr:blipFill>
      <xdr:spPr>
        <a:xfrm>
          <a:off x="1038225" y="203482575"/>
          <a:ext cx="1519774" cy="676275"/>
        </a:xfrm>
        <a:prstGeom prst="rect">
          <a:avLst/>
        </a:prstGeom>
      </xdr:spPr>
    </xdr:pic>
    <xdr:clientData/>
  </xdr:twoCellAnchor>
  <xdr:twoCellAnchor>
    <xdr:from>
      <xdr:col>1</xdr:col>
      <xdr:colOff>28575</xdr:colOff>
      <xdr:row>285</xdr:row>
      <xdr:rowOff>247650</xdr:rowOff>
    </xdr:from>
    <xdr:to>
      <xdr:col>1</xdr:col>
      <xdr:colOff>1616075</xdr:colOff>
      <xdr:row>285</xdr:row>
      <xdr:rowOff>1009650</xdr:rowOff>
    </xdr:to>
    <xdr:pic>
      <xdr:nvPicPr>
        <xdr:cNvPr id="403" name="Picture 3">
          <a:extLst>
            <a:ext uri="{FF2B5EF4-FFF2-40B4-BE49-F238E27FC236}">
              <a16:creationId xmlns:a16="http://schemas.microsoft.com/office/drawing/2014/main" id="{08CD45C5-CB7F-4313-89FB-1AA7E4EE9D6D}"/>
            </a:ext>
          </a:extLst>
        </xdr:cNvPr>
        <xdr:cNvPicPr>
          <a:picLocks noChangeAspect="1"/>
        </xdr:cNvPicPr>
      </xdr:nvPicPr>
      <xdr:blipFill>
        <a:blip xmlns:r="http://schemas.openxmlformats.org/officeDocument/2006/relationships" r:embed="rId289" cstate="email">
          <a:extLst>
            <a:ext uri="{28A0092B-C50C-407E-A947-70E740481C1C}">
              <a14:useLocalDpi xmlns:a14="http://schemas.microsoft.com/office/drawing/2010/main"/>
            </a:ext>
          </a:extLst>
        </a:blip>
        <a:srcRect/>
        <a:stretch>
          <a:fillRect/>
        </a:stretch>
      </xdr:blipFill>
      <xdr:spPr bwMode="auto">
        <a:xfrm>
          <a:off x="1009650" y="280301700"/>
          <a:ext cx="158750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66675</xdr:colOff>
      <xdr:row>287</xdr:row>
      <xdr:rowOff>152400</xdr:rowOff>
    </xdr:from>
    <xdr:to>
      <xdr:col>1</xdr:col>
      <xdr:colOff>1496428</xdr:colOff>
      <xdr:row>287</xdr:row>
      <xdr:rowOff>1028700</xdr:rowOff>
    </xdr:to>
    <xdr:pic>
      <xdr:nvPicPr>
        <xdr:cNvPr id="436" name="Picture 2">
          <a:extLst>
            <a:ext uri="{FF2B5EF4-FFF2-40B4-BE49-F238E27FC236}">
              <a16:creationId xmlns:a16="http://schemas.microsoft.com/office/drawing/2014/main" id="{6CFEF7BA-1129-477E-AB91-BBE44584E382}"/>
            </a:ext>
          </a:extLst>
        </xdr:cNvPr>
        <xdr:cNvPicPr>
          <a:picLocks noChangeAspect="1" noChangeArrowheads="1"/>
        </xdr:cNvPicPr>
      </xdr:nvPicPr>
      <xdr:blipFill>
        <a:blip xmlns:r="http://schemas.openxmlformats.org/officeDocument/2006/relationships" r:embed="rId290" cstate="email">
          <a:extLst>
            <a:ext uri="{28A0092B-C50C-407E-A947-70E740481C1C}">
              <a14:useLocalDpi xmlns:a14="http://schemas.microsoft.com/office/drawing/2010/main"/>
            </a:ext>
          </a:extLst>
        </a:blip>
        <a:srcRect/>
        <a:stretch>
          <a:fillRect/>
        </a:stretch>
      </xdr:blipFill>
      <xdr:spPr bwMode="auto">
        <a:xfrm>
          <a:off x="1047750" y="282606750"/>
          <a:ext cx="142975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133350</xdr:colOff>
      <xdr:row>288</xdr:row>
      <xdr:rowOff>209550</xdr:rowOff>
    </xdr:from>
    <xdr:to>
      <xdr:col>1</xdr:col>
      <xdr:colOff>1563103</xdr:colOff>
      <xdr:row>288</xdr:row>
      <xdr:rowOff>1085850</xdr:rowOff>
    </xdr:to>
    <xdr:pic>
      <xdr:nvPicPr>
        <xdr:cNvPr id="438" name="Picture 2">
          <a:extLst>
            <a:ext uri="{FF2B5EF4-FFF2-40B4-BE49-F238E27FC236}">
              <a16:creationId xmlns:a16="http://schemas.microsoft.com/office/drawing/2014/main" id="{86CDF886-842B-44D4-89D3-3BC0B4E47503}"/>
            </a:ext>
          </a:extLst>
        </xdr:cNvPr>
        <xdr:cNvPicPr>
          <a:picLocks noChangeAspect="1" noChangeArrowheads="1"/>
        </xdr:cNvPicPr>
      </xdr:nvPicPr>
      <xdr:blipFill>
        <a:blip xmlns:r="http://schemas.openxmlformats.org/officeDocument/2006/relationships" r:embed="rId290" cstate="email">
          <a:extLst>
            <a:ext uri="{28A0092B-C50C-407E-A947-70E740481C1C}">
              <a14:useLocalDpi xmlns:a14="http://schemas.microsoft.com/office/drawing/2010/main"/>
            </a:ext>
          </a:extLst>
        </a:blip>
        <a:srcRect/>
        <a:stretch>
          <a:fillRect/>
        </a:stretch>
      </xdr:blipFill>
      <xdr:spPr bwMode="auto">
        <a:xfrm>
          <a:off x="1114425" y="283864050"/>
          <a:ext cx="1429753"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28575</xdr:colOff>
      <xdr:row>289</xdr:row>
      <xdr:rowOff>171450</xdr:rowOff>
    </xdr:from>
    <xdr:to>
      <xdr:col>1</xdr:col>
      <xdr:colOff>1590675</xdr:colOff>
      <xdr:row>289</xdr:row>
      <xdr:rowOff>1149350</xdr:rowOff>
    </xdr:to>
    <xdr:pic>
      <xdr:nvPicPr>
        <xdr:cNvPr id="439" name="Picture 317">
          <a:extLst>
            <a:ext uri="{FF2B5EF4-FFF2-40B4-BE49-F238E27FC236}">
              <a16:creationId xmlns:a16="http://schemas.microsoft.com/office/drawing/2014/main" id="{225BE59D-F33C-4C50-81F3-D65B979776F5}"/>
            </a:ext>
          </a:extLst>
        </xdr:cNvPr>
        <xdr:cNvPicPr>
          <a:picLocks noChangeAspect="1" noChangeArrowheads="1"/>
        </xdr:cNvPicPr>
      </xdr:nvPicPr>
      <xdr:blipFill>
        <a:blip xmlns:r="http://schemas.openxmlformats.org/officeDocument/2006/relationships" r:embed="rId291" cstate="email">
          <a:extLst>
            <a:ext uri="{28A0092B-C50C-407E-A947-70E740481C1C}">
              <a14:useLocalDpi xmlns:a14="http://schemas.microsoft.com/office/drawing/2010/main"/>
            </a:ext>
          </a:extLst>
        </a:blip>
        <a:srcRect/>
        <a:stretch>
          <a:fillRect/>
        </a:stretch>
      </xdr:blipFill>
      <xdr:spPr bwMode="auto">
        <a:xfrm>
          <a:off x="1009650" y="285026100"/>
          <a:ext cx="1562100" cy="977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104775</xdr:colOff>
      <xdr:row>294</xdr:row>
      <xdr:rowOff>28575</xdr:rowOff>
    </xdr:from>
    <xdr:to>
      <xdr:col>1</xdr:col>
      <xdr:colOff>1514475</xdr:colOff>
      <xdr:row>294</xdr:row>
      <xdr:rowOff>1115717</xdr:rowOff>
    </xdr:to>
    <xdr:pic>
      <xdr:nvPicPr>
        <xdr:cNvPr id="440" name="Picture 3">
          <a:extLst>
            <a:ext uri="{FF2B5EF4-FFF2-40B4-BE49-F238E27FC236}">
              <a16:creationId xmlns:a16="http://schemas.microsoft.com/office/drawing/2014/main" id="{FCBC83E1-AF75-4475-9489-137BF7851256}"/>
            </a:ext>
          </a:extLst>
        </xdr:cNvPr>
        <xdr:cNvPicPr>
          <a:picLocks noChangeAspect="1" noChangeArrowheads="1"/>
        </xdr:cNvPicPr>
      </xdr:nvPicPr>
      <xdr:blipFill>
        <a:blip xmlns:r="http://schemas.openxmlformats.org/officeDocument/2006/relationships" r:embed="rId292" cstate="email">
          <a:extLst>
            <a:ext uri="{28A0092B-C50C-407E-A947-70E740481C1C}">
              <a14:useLocalDpi xmlns:a14="http://schemas.microsoft.com/office/drawing/2010/main"/>
            </a:ext>
          </a:extLst>
        </a:blip>
        <a:srcRect/>
        <a:stretch>
          <a:fillRect/>
        </a:stretch>
      </xdr:blipFill>
      <xdr:spPr bwMode="auto">
        <a:xfrm>
          <a:off x="1085850" y="290883975"/>
          <a:ext cx="1409700" cy="108714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57150</xdr:colOff>
      <xdr:row>296</xdr:row>
      <xdr:rowOff>161925</xdr:rowOff>
    </xdr:from>
    <xdr:to>
      <xdr:col>1</xdr:col>
      <xdr:colOff>1590817</xdr:colOff>
      <xdr:row>296</xdr:row>
      <xdr:rowOff>990600</xdr:rowOff>
    </xdr:to>
    <xdr:pic>
      <xdr:nvPicPr>
        <xdr:cNvPr id="441" name="Picture 1">
          <a:extLst>
            <a:ext uri="{FF2B5EF4-FFF2-40B4-BE49-F238E27FC236}">
              <a16:creationId xmlns:a16="http://schemas.microsoft.com/office/drawing/2014/main" id="{07493B7F-86D6-4ED1-9849-3B7153F3DB4B}"/>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1038225" y="293417625"/>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47625</xdr:colOff>
      <xdr:row>297</xdr:row>
      <xdr:rowOff>180975</xdr:rowOff>
    </xdr:from>
    <xdr:to>
      <xdr:col>1</xdr:col>
      <xdr:colOff>1581292</xdr:colOff>
      <xdr:row>297</xdr:row>
      <xdr:rowOff>1009650</xdr:rowOff>
    </xdr:to>
    <xdr:pic>
      <xdr:nvPicPr>
        <xdr:cNvPr id="442" name="Picture 1">
          <a:extLst>
            <a:ext uri="{FF2B5EF4-FFF2-40B4-BE49-F238E27FC236}">
              <a16:creationId xmlns:a16="http://schemas.microsoft.com/office/drawing/2014/main" id="{0B2D252B-00E9-4A0F-89BA-2E80D2D6B1E7}"/>
            </a:ext>
          </a:extLst>
        </xdr:cNvPr>
        <xdr:cNvPicPr>
          <a:picLocks noChangeAspect="1" noChangeArrowheads="1"/>
        </xdr:cNvPicPr>
      </xdr:nvPicPr>
      <xdr:blipFill>
        <a:blip xmlns:r="http://schemas.openxmlformats.org/officeDocument/2006/relationships" r:embed="rId189" cstate="email">
          <a:extLst>
            <a:ext uri="{28A0092B-C50C-407E-A947-70E740481C1C}">
              <a14:useLocalDpi xmlns:a14="http://schemas.microsoft.com/office/drawing/2010/main"/>
            </a:ext>
          </a:extLst>
        </a:blip>
        <a:srcRect/>
        <a:stretch>
          <a:fillRect/>
        </a:stretch>
      </xdr:blipFill>
      <xdr:spPr bwMode="auto">
        <a:xfrm>
          <a:off x="1028700" y="294636825"/>
          <a:ext cx="1533667" cy="8286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495300</xdr:colOff>
      <xdr:row>377</xdr:row>
      <xdr:rowOff>28576</xdr:rowOff>
    </xdr:from>
    <xdr:to>
      <xdr:col>1</xdr:col>
      <xdr:colOff>933450</xdr:colOff>
      <xdr:row>377</xdr:row>
      <xdr:rowOff>1130672</xdr:rowOff>
    </xdr:to>
    <xdr:pic>
      <xdr:nvPicPr>
        <xdr:cNvPr id="443" name="Picture 442">
          <a:extLst>
            <a:ext uri="{FF2B5EF4-FFF2-40B4-BE49-F238E27FC236}">
              <a16:creationId xmlns:a16="http://schemas.microsoft.com/office/drawing/2014/main" id="{D5A798C4-67A7-41E9-8252-46F41C9AECF8}"/>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476375" y="365293276"/>
          <a:ext cx="438150" cy="1102096"/>
        </a:xfrm>
        <a:prstGeom prst="rect">
          <a:avLst/>
        </a:prstGeom>
      </xdr:spPr>
    </xdr:pic>
    <xdr:clientData/>
  </xdr:twoCellAnchor>
  <xdr:twoCellAnchor>
    <xdr:from>
      <xdr:col>1</xdr:col>
      <xdr:colOff>485775</xdr:colOff>
      <xdr:row>378</xdr:row>
      <xdr:rowOff>76200</xdr:rowOff>
    </xdr:from>
    <xdr:to>
      <xdr:col>1</xdr:col>
      <xdr:colOff>923925</xdr:colOff>
      <xdr:row>378</xdr:row>
      <xdr:rowOff>1178296</xdr:rowOff>
    </xdr:to>
    <xdr:pic>
      <xdr:nvPicPr>
        <xdr:cNvPr id="444" name="Picture 443">
          <a:extLst>
            <a:ext uri="{FF2B5EF4-FFF2-40B4-BE49-F238E27FC236}">
              <a16:creationId xmlns:a16="http://schemas.microsoft.com/office/drawing/2014/main" id="{E8029A56-5905-40B6-8F98-26BB6F558A68}"/>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466850" y="366541050"/>
          <a:ext cx="438150" cy="1102096"/>
        </a:xfrm>
        <a:prstGeom prst="rect">
          <a:avLst/>
        </a:prstGeom>
      </xdr:spPr>
    </xdr:pic>
    <xdr:clientData/>
  </xdr:twoCellAnchor>
  <xdr:twoCellAnchor>
    <xdr:from>
      <xdr:col>1</xdr:col>
      <xdr:colOff>504825</xdr:colOff>
      <xdr:row>379</xdr:row>
      <xdr:rowOff>28575</xdr:rowOff>
    </xdr:from>
    <xdr:to>
      <xdr:col>1</xdr:col>
      <xdr:colOff>942975</xdr:colOff>
      <xdr:row>379</xdr:row>
      <xdr:rowOff>1130671</xdr:rowOff>
    </xdr:to>
    <xdr:pic>
      <xdr:nvPicPr>
        <xdr:cNvPr id="445" name="Picture 444">
          <a:extLst>
            <a:ext uri="{FF2B5EF4-FFF2-40B4-BE49-F238E27FC236}">
              <a16:creationId xmlns:a16="http://schemas.microsoft.com/office/drawing/2014/main" id="{7C7C7667-5DBD-4DAC-A10A-D78502C3A318}"/>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485900" y="367693575"/>
          <a:ext cx="438150" cy="1102096"/>
        </a:xfrm>
        <a:prstGeom prst="rect">
          <a:avLst/>
        </a:prstGeom>
      </xdr:spPr>
    </xdr:pic>
    <xdr:clientData/>
  </xdr:twoCellAnchor>
  <xdr:twoCellAnchor>
    <xdr:from>
      <xdr:col>1</xdr:col>
      <xdr:colOff>495300</xdr:colOff>
      <xdr:row>380</xdr:row>
      <xdr:rowOff>76199</xdr:rowOff>
    </xdr:from>
    <xdr:to>
      <xdr:col>1</xdr:col>
      <xdr:colOff>933450</xdr:colOff>
      <xdr:row>380</xdr:row>
      <xdr:rowOff>1178295</xdr:rowOff>
    </xdr:to>
    <xdr:pic>
      <xdr:nvPicPr>
        <xdr:cNvPr id="446" name="Picture 445">
          <a:extLst>
            <a:ext uri="{FF2B5EF4-FFF2-40B4-BE49-F238E27FC236}">
              <a16:creationId xmlns:a16="http://schemas.microsoft.com/office/drawing/2014/main" id="{27AE081B-AEC8-4BAC-B975-B03D4BD53712}"/>
            </a:ext>
          </a:extLst>
        </xdr:cNvPr>
        <xdr:cNvPicPr>
          <a:picLocks noChangeAspect="1"/>
        </xdr:cNvPicPr>
      </xdr:nvPicPr>
      <xdr:blipFill>
        <a:blip xmlns:r="http://schemas.openxmlformats.org/officeDocument/2006/relationships" r:embed="rId293" cstate="email">
          <a:extLst>
            <a:ext uri="{28A0092B-C50C-407E-A947-70E740481C1C}">
              <a14:useLocalDpi xmlns:a14="http://schemas.microsoft.com/office/drawing/2010/main"/>
            </a:ext>
          </a:extLst>
        </a:blip>
        <a:stretch>
          <a:fillRect/>
        </a:stretch>
      </xdr:blipFill>
      <xdr:spPr>
        <a:xfrm>
          <a:off x="1476375" y="368941349"/>
          <a:ext cx="438150" cy="1102096"/>
        </a:xfrm>
        <a:prstGeom prst="rect">
          <a:avLst/>
        </a:prstGeom>
      </xdr:spPr>
    </xdr:pic>
    <xdr:clientData/>
  </xdr:twoCellAnchor>
  <xdr:twoCellAnchor>
    <xdr:from>
      <xdr:col>1</xdr:col>
      <xdr:colOff>38100</xdr:colOff>
      <xdr:row>383</xdr:row>
      <xdr:rowOff>361950</xdr:rowOff>
    </xdr:from>
    <xdr:to>
      <xdr:col>1</xdr:col>
      <xdr:colOff>1615763</xdr:colOff>
      <xdr:row>383</xdr:row>
      <xdr:rowOff>762000</xdr:rowOff>
    </xdr:to>
    <xdr:pic>
      <xdr:nvPicPr>
        <xdr:cNvPr id="447" name="Picture 446">
          <a:extLst>
            <a:ext uri="{FF2B5EF4-FFF2-40B4-BE49-F238E27FC236}">
              <a16:creationId xmlns:a16="http://schemas.microsoft.com/office/drawing/2014/main" id="{96B6499D-8CF5-489D-966D-552156523BA3}"/>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019175" y="372827550"/>
          <a:ext cx="1577663" cy="400050"/>
        </a:xfrm>
        <a:prstGeom prst="rect">
          <a:avLst/>
        </a:prstGeom>
      </xdr:spPr>
    </xdr:pic>
    <xdr:clientData/>
  </xdr:twoCellAnchor>
  <xdr:twoCellAnchor>
    <xdr:from>
      <xdr:col>1</xdr:col>
      <xdr:colOff>57150</xdr:colOff>
      <xdr:row>384</xdr:row>
      <xdr:rowOff>371475</xdr:rowOff>
    </xdr:from>
    <xdr:to>
      <xdr:col>1</xdr:col>
      <xdr:colOff>1634813</xdr:colOff>
      <xdr:row>384</xdr:row>
      <xdr:rowOff>771525</xdr:rowOff>
    </xdr:to>
    <xdr:pic>
      <xdr:nvPicPr>
        <xdr:cNvPr id="448" name="Picture 447">
          <a:extLst>
            <a:ext uri="{FF2B5EF4-FFF2-40B4-BE49-F238E27FC236}">
              <a16:creationId xmlns:a16="http://schemas.microsoft.com/office/drawing/2014/main" id="{9AD2379D-0F9D-44ED-81B6-3DA31A2A34B3}"/>
            </a:ext>
          </a:extLst>
        </xdr:cNvPr>
        <xdr:cNvPicPr>
          <a:picLocks noChangeAspect="1"/>
        </xdr:cNvPicPr>
      </xdr:nvPicPr>
      <xdr:blipFill>
        <a:blip xmlns:r="http://schemas.openxmlformats.org/officeDocument/2006/relationships" r:embed="rId294" cstate="email">
          <a:extLst>
            <a:ext uri="{28A0092B-C50C-407E-A947-70E740481C1C}">
              <a14:useLocalDpi xmlns:a14="http://schemas.microsoft.com/office/drawing/2010/main"/>
            </a:ext>
          </a:extLst>
        </a:blip>
        <a:stretch>
          <a:fillRect/>
        </a:stretch>
      </xdr:blipFill>
      <xdr:spPr>
        <a:xfrm>
          <a:off x="1038225" y="374037225"/>
          <a:ext cx="1577663" cy="400050"/>
        </a:xfrm>
        <a:prstGeom prst="rect">
          <a:avLst/>
        </a:prstGeom>
      </xdr:spPr>
    </xdr:pic>
    <xdr:clientData/>
  </xdr:twoCellAnchor>
  <xdr:twoCellAnchor>
    <xdr:from>
      <xdr:col>1</xdr:col>
      <xdr:colOff>28575</xdr:colOff>
      <xdr:row>386</xdr:row>
      <xdr:rowOff>400050</xdr:rowOff>
    </xdr:from>
    <xdr:to>
      <xdr:col>1</xdr:col>
      <xdr:colOff>1631131</xdr:colOff>
      <xdr:row>386</xdr:row>
      <xdr:rowOff>704850</xdr:rowOff>
    </xdr:to>
    <xdr:pic>
      <xdr:nvPicPr>
        <xdr:cNvPr id="449" name="Picture 448">
          <a:extLst>
            <a:ext uri="{FF2B5EF4-FFF2-40B4-BE49-F238E27FC236}">
              <a16:creationId xmlns:a16="http://schemas.microsoft.com/office/drawing/2014/main" id="{58F1251D-372C-481A-B677-B1B21084AED6}"/>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009650" y="376466100"/>
          <a:ext cx="1602556" cy="304800"/>
        </a:xfrm>
        <a:prstGeom prst="rect">
          <a:avLst/>
        </a:prstGeom>
      </xdr:spPr>
    </xdr:pic>
    <xdr:clientData/>
  </xdr:twoCellAnchor>
  <xdr:twoCellAnchor>
    <xdr:from>
      <xdr:col>1</xdr:col>
      <xdr:colOff>38100</xdr:colOff>
      <xdr:row>387</xdr:row>
      <xdr:rowOff>409575</xdr:rowOff>
    </xdr:from>
    <xdr:to>
      <xdr:col>1</xdr:col>
      <xdr:colOff>1640656</xdr:colOff>
      <xdr:row>387</xdr:row>
      <xdr:rowOff>714375</xdr:rowOff>
    </xdr:to>
    <xdr:pic>
      <xdr:nvPicPr>
        <xdr:cNvPr id="450" name="Picture 449">
          <a:extLst>
            <a:ext uri="{FF2B5EF4-FFF2-40B4-BE49-F238E27FC236}">
              <a16:creationId xmlns:a16="http://schemas.microsoft.com/office/drawing/2014/main" id="{0479AF9E-7D83-4515-A178-59436767A6DB}"/>
            </a:ext>
          </a:extLst>
        </xdr:cNvPr>
        <xdr:cNvPicPr>
          <a:picLocks noChangeAspect="1"/>
        </xdr:cNvPicPr>
      </xdr:nvPicPr>
      <xdr:blipFill>
        <a:blip xmlns:r="http://schemas.openxmlformats.org/officeDocument/2006/relationships" r:embed="rId295" cstate="email">
          <a:extLst>
            <a:ext uri="{28A0092B-C50C-407E-A947-70E740481C1C}">
              <a14:useLocalDpi xmlns:a14="http://schemas.microsoft.com/office/drawing/2010/main"/>
            </a:ext>
          </a:extLst>
        </a:blip>
        <a:stretch>
          <a:fillRect/>
        </a:stretch>
      </xdr:blipFill>
      <xdr:spPr>
        <a:xfrm>
          <a:off x="1019175" y="377675775"/>
          <a:ext cx="1602556" cy="304800"/>
        </a:xfrm>
        <a:prstGeom prst="rect">
          <a:avLst/>
        </a:prstGeom>
      </xdr:spPr>
    </xdr:pic>
    <xdr:clientData/>
  </xdr:twoCellAnchor>
  <xdr:twoCellAnchor>
    <xdr:from>
      <xdr:col>1</xdr:col>
      <xdr:colOff>304800</xdr:colOff>
      <xdr:row>390</xdr:row>
      <xdr:rowOff>66675</xdr:rowOff>
    </xdr:from>
    <xdr:to>
      <xdr:col>1</xdr:col>
      <xdr:colOff>1257300</xdr:colOff>
      <xdr:row>390</xdr:row>
      <xdr:rowOff>1161037</xdr:rowOff>
    </xdr:to>
    <xdr:pic>
      <xdr:nvPicPr>
        <xdr:cNvPr id="451" name="Picture 450">
          <a:extLst>
            <a:ext uri="{FF2B5EF4-FFF2-40B4-BE49-F238E27FC236}">
              <a16:creationId xmlns:a16="http://schemas.microsoft.com/office/drawing/2014/main" id="{172E74A6-3B0D-4298-816B-526E8FF16E7C}"/>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285875" y="380933325"/>
          <a:ext cx="952500" cy="1094362"/>
        </a:xfrm>
        <a:prstGeom prst="rect">
          <a:avLst/>
        </a:prstGeom>
      </xdr:spPr>
    </xdr:pic>
    <xdr:clientData/>
  </xdr:twoCellAnchor>
  <xdr:twoCellAnchor>
    <xdr:from>
      <xdr:col>1</xdr:col>
      <xdr:colOff>266700</xdr:colOff>
      <xdr:row>391</xdr:row>
      <xdr:rowOff>57150</xdr:rowOff>
    </xdr:from>
    <xdr:to>
      <xdr:col>1</xdr:col>
      <xdr:colOff>1219200</xdr:colOff>
      <xdr:row>391</xdr:row>
      <xdr:rowOff>1151512</xdr:rowOff>
    </xdr:to>
    <xdr:pic>
      <xdr:nvPicPr>
        <xdr:cNvPr id="452" name="Picture 451">
          <a:extLst>
            <a:ext uri="{FF2B5EF4-FFF2-40B4-BE49-F238E27FC236}">
              <a16:creationId xmlns:a16="http://schemas.microsoft.com/office/drawing/2014/main" id="{FF4C6292-8E6F-444B-A88E-D1D1450ED23F}"/>
            </a:ext>
          </a:extLst>
        </xdr:cNvPr>
        <xdr:cNvPicPr>
          <a:picLocks noChangeAspect="1"/>
        </xdr:cNvPicPr>
      </xdr:nvPicPr>
      <xdr:blipFill>
        <a:blip xmlns:r="http://schemas.openxmlformats.org/officeDocument/2006/relationships" r:embed="rId296" cstate="email">
          <a:extLst>
            <a:ext uri="{28A0092B-C50C-407E-A947-70E740481C1C}">
              <a14:useLocalDpi xmlns:a14="http://schemas.microsoft.com/office/drawing/2010/main"/>
            </a:ext>
          </a:extLst>
        </a:blip>
        <a:stretch>
          <a:fillRect/>
        </a:stretch>
      </xdr:blipFill>
      <xdr:spPr>
        <a:xfrm>
          <a:off x="1247775" y="382123950"/>
          <a:ext cx="952500" cy="1094362"/>
        </a:xfrm>
        <a:prstGeom prst="rect">
          <a:avLst/>
        </a:prstGeom>
      </xdr:spPr>
    </xdr:pic>
    <xdr:clientData/>
  </xdr:twoCellAnchor>
  <xdr:twoCellAnchor>
    <xdr:from>
      <xdr:col>1</xdr:col>
      <xdr:colOff>542925</xdr:colOff>
      <xdr:row>400</xdr:row>
      <xdr:rowOff>95250</xdr:rowOff>
    </xdr:from>
    <xdr:to>
      <xdr:col>1</xdr:col>
      <xdr:colOff>990600</xdr:colOff>
      <xdr:row>400</xdr:row>
      <xdr:rowOff>1123896</xdr:rowOff>
    </xdr:to>
    <xdr:pic>
      <xdr:nvPicPr>
        <xdr:cNvPr id="453" name="Picture 452">
          <a:extLst>
            <a:ext uri="{FF2B5EF4-FFF2-40B4-BE49-F238E27FC236}">
              <a16:creationId xmlns:a16="http://schemas.microsoft.com/office/drawing/2014/main" id="{15C7ABCF-D903-4B4A-98FE-25C6F9323E79}"/>
            </a:ext>
          </a:extLst>
        </xdr:cNvPr>
        <xdr:cNvPicPr>
          <a:picLocks noChangeAspect="1"/>
        </xdr:cNvPicPr>
      </xdr:nvPicPr>
      <xdr:blipFill>
        <a:blip xmlns:r="http://schemas.openxmlformats.org/officeDocument/2006/relationships" r:embed="rId297" cstate="email">
          <a:extLst>
            <a:ext uri="{28A0092B-C50C-407E-A947-70E740481C1C}">
              <a14:useLocalDpi xmlns:a14="http://schemas.microsoft.com/office/drawing/2010/main"/>
            </a:ext>
          </a:extLst>
        </a:blip>
        <a:stretch>
          <a:fillRect/>
        </a:stretch>
      </xdr:blipFill>
      <xdr:spPr>
        <a:xfrm>
          <a:off x="1524000" y="392963400"/>
          <a:ext cx="447675" cy="1028646"/>
        </a:xfrm>
        <a:prstGeom prst="rect">
          <a:avLst/>
        </a:prstGeom>
      </xdr:spPr>
    </xdr:pic>
    <xdr:clientData/>
  </xdr:twoCellAnchor>
  <xdr:twoCellAnchor>
    <xdr:from>
      <xdr:col>1</xdr:col>
      <xdr:colOff>457200</xdr:colOff>
      <xdr:row>401</xdr:row>
      <xdr:rowOff>38100</xdr:rowOff>
    </xdr:from>
    <xdr:to>
      <xdr:col>1</xdr:col>
      <xdr:colOff>923925</xdr:colOff>
      <xdr:row>401</xdr:row>
      <xdr:rowOff>1110519</xdr:rowOff>
    </xdr:to>
    <xdr:pic>
      <xdr:nvPicPr>
        <xdr:cNvPr id="454" name="Picture 453">
          <a:extLst>
            <a:ext uri="{FF2B5EF4-FFF2-40B4-BE49-F238E27FC236}">
              <a16:creationId xmlns:a16="http://schemas.microsoft.com/office/drawing/2014/main" id="{1E329273-4AEB-44E8-BBCC-28583C9C7F53}"/>
            </a:ext>
          </a:extLst>
        </xdr:cNvPr>
        <xdr:cNvPicPr>
          <a:picLocks noChangeAspect="1"/>
        </xdr:cNvPicPr>
      </xdr:nvPicPr>
      <xdr:blipFill>
        <a:blip xmlns:r="http://schemas.openxmlformats.org/officeDocument/2006/relationships" r:embed="rId298" cstate="email">
          <a:extLst>
            <a:ext uri="{28A0092B-C50C-407E-A947-70E740481C1C}">
              <a14:useLocalDpi xmlns:a14="http://schemas.microsoft.com/office/drawing/2010/main"/>
            </a:ext>
          </a:extLst>
        </a:blip>
        <a:stretch>
          <a:fillRect/>
        </a:stretch>
      </xdr:blipFill>
      <xdr:spPr>
        <a:xfrm>
          <a:off x="1438275" y="394106400"/>
          <a:ext cx="466725" cy="1072419"/>
        </a:xfrm>
        <a:prstGeom prst="rect">
          <a:avLst/>
        </a:prstGeom>
      </xdr:spPr>
    </xdr:pic>
    <xdr:clientData/>
  </xdr:twoCellAnchor>
  <xdr:twoCellAnchor>
    <xdr:from>
      <xdr:col>1</xdr:col>
      <xdr:colOff>123825</xdr:colOff>
      <xdr:row>415</xdr:row>
      <xdr:rowOff>123825</xdr:rowOff>
    </xdr:from>
    <xdr:to>
      <xdr:col>1</xdr:col>
      <xdr:colOff>1571625</xdr:colOff>
      <xdr:row>415</xdr:row>
      <xdr:rowOff>1096936</xdr:rowOff>
    </xdr:to>
    <xdr:pic>
      <xdr:nvPicPr>
        <xdr:cNvPr id="455" name="Picture 1">
          <a:extLst>
            <a:ext uri="{FF2B5EF4-FFF2-40B4-BE49-F238E27FC236}">
              <a16:creationId xmlns:a16="http://schemas.microsoft.com/office/drawing/2014/main" id="{C746B3A5-7528-4E16-80C9-A704DA27B27F}"/>
            </a:ext>
          </a:extLst>
        </xdr:cNvPr>
        <xdr:cNvPicPr>
          <a:picLocks noChangeAspect="1" noChangeArrowheads="1"/>
        </xdr:cNvPicPr>
      </xdr:nvPicPr>
      <xdr:blipFill>
        <a:blip xmlns:r="http://schemas.openxmlformats.org/officeDocument/2006/relationships" r:embed="rId299" cstate="email">
          <a:extLst>
            <a:ext uri="{28A0092B-C50C-407E-A947-70E740481C1C}">
              <a14:useLocalDpi xmlns:a14="http://schemas.microsoft.com/office/drawing/2010/main"/>
            </a:ext>
          </a:extLst>
        </a:blip>
        <a:srcRect/>
        <a:stretch>
          <a:fillRect/>
        </a:stretch>
      </xdr:blipFill>
      <xdr:spPr bwMode="auto">
        <a:xfrm>
          <a:off x="1104900" y="409794075"/>
          <a:ext cx="1447800" cy="973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452141</xdr:colOff>
      <xdr:row>7</xdr:row>
      <xdr:rowOff>57150</xdr:rowOff>
    </xdr:from>
    <xdr:to>
      <xdr:col>1</xdr:col>
      <xdr:colOff>1143001</xdr:colOff>
      <xdr:row>7</xdr:row>
      <xdr:rowOff>1181261</xdr:rowOff>
    </xdr:to>
    <xdr:pic>
      <xdr:nvPicPr>
        <xdr:cNvPr id="461" name="Picture 73" descr="Belle PCLX320">
          <a:extLst>
            <a:ext uri="{FF2B5EF4-FFF2-40B4-BE49-F238E27FC236}">
              <a16:creationId xmlns:a16="http://schemas.microsoft.com/office/drawing/2014/main" id="{98A1443C-1D83-4F11-B6EB-D1BBBCA5FB7D}"/>
            </a:ext>
          </a:extLst>
        </xdr:cNvPr>
        <xdr:cNvPicPr>
          <a:picLocks noChangeAspect="1" noChangeArrowheads="1"/>
        </xdr:cNvPicPr>
      </xdr:nvPicPr>
      <xdr:blipFill>
        <a:blip xmlns:r="http://schemas.openxmlformats.org/officeDocument/2006/relationships" r:embed="rId300" cstate="email">
          <a:extLst>
            <a:ext uri="{28A0092B-C50C-407E-A947-70E740481C1C}">
              <a14:useLocalDpi xmlns:a14="http://schemas.microsoft.com/office/drawing/2010/main"/>
            </a:ext>
          </a:extLst>
        </a:blip>
        <a:srcRect/>
        <a:stretch>
          <a:fillRect/>
        </a:stretch>
      </xdr:blipFill>
      <xdr:spPr bwMode="auto">
        <a:xfrm>
          <a:off x="1433216" y="18611850"/>
          <a:ext cx="690860" cy="1124111"/>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219075</xdr:colOff>
      <xdr:row>5</xdr:row>
      <xdr:rowOff>47625</xdr:rowOff>
    </xdr:from>
    <xdr:to>
      <xdr:col>1</xdr:col>
      <xdr:colOff>1381125</xdr:colOff>
      <xdr:row>5</xdr:row>
      <xdr:rowOff>1209675</xdr:rowOff>
    </xdr:to>
    <xdr:pic>
      <xdr:nvPicPr>
        <xdr:cNvPr id="466" name="Picture 262" descr="http://www.altrad-belle.com/_images/products/med/Promix_Studio.png">
          <a:extLst>
            <a:ext uri="{FF2B5EF4-FFF2-40B4-BE49-F238E27FC236}">
              <a16:creationId xmlns:a16="http://schemas.microsoft.com/office/drawing/2014/main" id="{AA0F8157-D173-4912-966C-FA2590CAF71F}"/>
            </a:ext>
          </a:extLst>
        </xdr:cNvPr>
        <xdr:cNvPicPr>
          <a:picLocks noChangeAspect="1" noChangeArrowheads="1"/>
        </xdr:cNvPicPr>
      </xdr:nvPicPr>
      <xdr:blipFill>
        <a:blip xmlns:r="http://schemas.openxmlformats.org/officeDocument/2006/relationships" r:embed="rId301" cstate="email">
          <a:extLst>
            <a:ext uri="{28A0092B-C50C-407E-A947-70E740481C1C}">
              <a14:useLocalDpi xmlns:a14="http://schemas.microsoft.com/office/drawing/2010/main"/>
            </a:ext>
          </a:extLst>
        </a:blip>
        <a:srcRect/>
        <a:stretch>
          <a:fillRect/>
        </a:stretch>
      </xdr:blipFill>
      <xdr:spPr bwMode="auto">
        <a:xfrm>
          <a:off x="1200150" y="16068675"/>
          <a:ext cx="1162050" cy="1162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6</xdr:row>
      <xdr:rowOff>57150</xdr:rowOff>
    </xdr:from>
    <xdr:to>
      <xdr:col>1</xdr:col>
      <xdr:colOff>1352550</xdr:colOff>
      <xdr:row>6</xdr:row>
      <xdr:rowOff>1181100</xdr:rowOff>
    </xdr:to>
    <xdr:pic>
      <xdr:nvPicPr>
        <xdr:cNvPr id="468" name="Picture 263" descr="http://www.altrad-belle.com/_images/products/med/Promix_Studio.png">
          <a:extLst>
            <a:ext uri="{FF2B5EF4-FFF2-40B4-BE49-F238E27FC236}">
              <a16:creationId xmlns:a16="http://schemas.microsoft.com/office/drawing/2014/main" id="{BE5B62C6-C6C1-448F-8EA3-03FF5B3B37B9}"/>
            </a:ext>
          </a:extLst>
        </xdr:cNvPr>
        <xdr:cNvPicPr>
          <a:picLocks noChangeAspect="1" noChangeArrowheads="1"/>
        </xdr:cNvPicPr>
      </xdr:nvPicPr>
      <xdr:blipFill>
        <a:blip xmlns:r="http://schemas.openxmlformats.org/officeDocument/2006/relationships" r:embed="rId302" cstate="email">
          <a:extLst>
            <a:ext uri="{28A0092B-C50C-407E-A947-70E740481C1C}">
              <a14:useLocalDpi xmlns:a14="http://schemas.microsoft.com/office/drawing/2010/main"/>
            </a:ext>
          </a:extLst>
        </a:blip>
        <a:srcRect/>
        <a:stretch>
          <a:fillRect/>
        </a:stretch>
      </xdr:blipFill>
      <xdr:spPr bwMode="auto">
        <a:xfrm>
          <a:off x="1209675" y="17345025"/>
          <a:ext cx="1123950" cy="11239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428625</xdr:colOff>
      <xdr:row>8</xdr:row>
      <xdr:rowOff>76199</xdr:rowOff>
    </xdr:from>
    <xdr:to>
      <xdr:col>1</xdr:col>
      <xdr:colOff>1123950</xdr:colOff>
      <xdr:row>8</xdr:row>
      <xdr:rowOff>1207576</xdr:rowOff>
    </xdr:to>
    <xdr:pic>
      <xdr:nvPicPr>
        <xdr:cNvPr id="469" name="Picture 73" descr="Belle PCLX320">
          <a:extLst>
            <a:ext uri="{FF2B5EF4-FFF2-40B4-BE49-F238E27FC236}">
              <a16:creationId xmlns:a16="http://schemas.microsoft.com/office/drawing/2014/main" id="{7D7C1250-2060-4A2F-8172-3CB942F06AC7}"/>
            </a:ext>
          </a:extLst>
        </xdr:cNvPr>
        <xdr:cNvPicPr>
          <a:picLocks noChangeAspect="1" noChangeArrowheads="1"/>
        </xdr:cNvPicPr>
      </xdr:nvPicPr>
      <xdr:blipFill>
        <a:blip xmlns:r="http://schemas.openxmlformats.org/officeDocument/2006/relationships" r:embed="rId303" cstate="email">
          <a:extLst>
            <a:ext uri="{28A0092B-C50C-407E-A947-70E740481C1C}">
              <a14:useLocalDpi xmlns:a14="http://schemas.microsoft.com/office/drawing/2010/main"/>
            </a:ext>
          </a:extLst>
        </a:blip>
        <a:srcRect/>
        <a:stretch>
          <a:fillRect/>
        </a:stretch>
      </xdr:blipFill>
      <xdr:spPr bwMode="auto">
        <a:xfrm>
          <a:off x="1409700" y="19897724"/>
          <a:ext cx="695325" cy="1131377"/>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238125</xdr:colOff>
      <xdr:row>10</xdr:row>
      <xdr:rowOff>57150</xdr:rowOff>
    </xdr:from>
    <xdr:to>
      <xdr:col>1</xdr:col>
      <xdr:colOff>1381125</xdr:colOff>
      <xdr:row>10</xdr:row>
      <xdr:rowOff>1200150</xdr:rowOff>
    </xdr:to>
    <xdr:pic>
      <xdr:nvPicPr>
        <xdr:cNvPr id="470" name="Picture 1">
          <a:extLst>
            <a:ext uri="{FF2B5EF4-FFF2-40B4-BE49-F238E27FC236}">
              <a16:creationId xmlns:a16="http://schemas.microsoft.com/office/drawing/2014/main" id="{CCBF37CC-F34D-4ADA-B332-7F8772E9EC46}"/>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rcRect/>
        <a:stretch>
          <a:fillRect/>
        </a:stretch>
      </xdr:blipFill>
      <xdr:spPr bwMode="auto">
        <a:xfrm>
          <a:off x="1219200" y="21145500"/>
          <a:ext cx="114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390525</xdr:colOff>
      <xdr:row>11</xdr:row>
      <xdr:rowOff>66676</xdr:rowOff>
    </xdr:from>
    <xdr:to>
      <xdr:col>1</xdr:col>
      <xdr:colOff>1247775</xdr:colOff>
      <xdr:row>11</xdr:row>
      <xdr:rowOff>942976</xdr:rowOff>
    </xdr:to>
    <xdr:pic>
      <xdr:nvPicPr>
        <xdr:cNvPr id="471" name="Picture 126">
          <a:extLst>
            <a:ext uri="{FF2B5EF4-FFF2-40B4-BE49-F238E27FC236}">
              <a16:creationId xmlns:a16="http://schemas.microsoft.com/office/drawing/2014/main" id="{C33AE170-9310-4A2E-A09F-EED6C664D496}"/>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rcRect/>
        <a:stretch>
          <a:fillRect/>
        </a:stretch>
      </xdr:blipFill>
      <xdr:spPr bwMode="auto">
        <a:xfrm>
          <a:off x="1371600" y="18630901"/>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361950</xdr:colOff>
      <xdr:row>12</xdr:row>
      <xdr:rowOff>76200</xdr:rowOff>
    </xdr:from>
    <xdr:to>
      <xdr:col>1</xdr:col>
      <xdr:colOff>1219200</xdr:colOff>
      <xdr:row>12</xdr:row>
      <xdr:rowOff>952500</xdr:rowOff>
    </xdr:to>
    <xdr:pic>
      <xdr:nvPicPr>
        <xdr:cNvPr id="472" name="Picture 126">
          <a:extLst>
            <a:ext uri="{FF2B5EF4-FFF2-40B4-BE49-F238E27FC236}">
              <a16:creationId xmlns:a16="http://schemas.microsoft.com/office/drawing/2014/main" id="{119043D2-D5DC-4A83-B7AC-2C31E70250DC}"/>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rcRect/>
        <a:stretch>
          <a:fillRect/>
        </a:stretch>
      </xdr:blipFill>
      <xdr:spPr bwMode="auto">
        <a:xfrm>
          <a:off x="1343025" y="23441025"/>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381000</xdr:colOff>
      <xdr:row>13</xdr:row>
      <xdr:rowOff>66675</xdr:rowOff>
    </xdr:from>
    <xdr:to>
      <xdr:col>1</xdr:col>
      <xdr:colOff>1238250</xdr:colOff>
      <xdr:row>13</xdr:row>
      <xdr:rowOff>942975</xdr:rowOff>
    </xdr:to>
    <xdr:pic>
      <xdr:nvPicPr>
        <xdr:cNvPr id="473" name="Picture 126">
          <a:extLst>
            <a:ext uri="{FF2B5EF4-FFF2-40B4-BE49-F238E27FC236}">
              <a16:creationId xmlns:a16="http://schemas.microsoft.com/office/drawing/2014/main" id="{8121199A-42B1-45DD-BDB4-8E7C539A2701}"/>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rcRect/>
        <a:stretch>
          <a:fillRect/>
        </a:stretch>
      </xdr:blipFill>
      <xdr:spPr bwMode="auto">
        <a:xfrm>
          <a:off x="1362075" y="244411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352425</xdr:colOff>
      <xdr:row>14</xdr:row>
      <xdr:rowOff>85725</xdr:rowOff>
    </xdr:from>
    <xdr:to>
      <xdr:col>1</xdr:col>
      <xdr:colOff>1209675</xdr:colOff>
      <xdr:row>14</xdr:row>
      <xdr:rowOff>962025</xdr:rowOff>
    </xdr:to>
    <xdr:pic>
      <xdr:nvPicPr>
        <xdr:cNvPr id="474" name="Picture 126">
          <a:extLst>
            <a:ext uri="{FF2B5EF4-FFF2-40B4-BE49-F238E27FC236}">
              <a16:creationId xmlns:a16="http://schemas.microsoft.com/office/drawing/2014/main" id="{85B13523-2153-487B-8DA4-0D23ECDD0E51}"/>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rcRect/>
        <a:stretch>
          <a:fillRect/>
        </a:stretch>
      </xdr:blipFill>
      <xdr:spPr bwMode="auto">
        <a:xfrm>
          <a:off x="1333500" y="254698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333375</xdr:colOff>
      <xdr:row>15</xdr:row>
      <xdr:rowOff>66675</xdr:rowOff>
    </xdr:from>
    <xdr:to>
      <xdr:col>1</xdr:col>
      <xdr:colOff>1190625</xdr:colOff>
      <xdr:row>15</xdr:row>
      <xdr:rowOff>942975</xdr:rowOff>
    </xdr:to>
    <xdr:pic>
      <xdr:nvPicPr>
        <xdr:cNvPr id="475" name="Picture 126">
          <a:extLst>
            <a:ext uri="{FF2B5EF4-FFF2-40B4-BE49-F238E27FC236}">
              <a16:creationId xmlns:a16="http://schemas.microsoft.com/office/drawing/2014/main" id="{2F164755-967F-497E-A8AB-293ED4835746}"/>
            </a:ext>
          </a:extLst>
        </xdr:cNvPr>
        <xdr:cNvPicPr>
          <a:picLocks noChangeAspect="1"/>
        </xdr:cNvPicPr>
      </xdr:nvPicPr>
      <xdr:blipFill>
        <a:blip xmlns:r="http://schemas.openxmlformats.org/officeDocument/2006/relationships" r:embed="rId305" cstate="email">
          <a:extLst>
            <a:ext uri="{28A0092B-C50C-407E-A947-70E740481C1C}">
              <a14:useLocalDpi xmlns:a14="http://schemas.microsoft.com/office/drawing/2010/main"/>
            </a:ext>
          </a:extLst>
        </a:blip>
        <a:srcRect/>
        <a:stretch>
          <a:fillRect/>
        </a:stretch>
      </xdr:blipFill>
      <xdr:spPr bwMode="auto">
        <a:xfrm>
          <a:off x="1314450" y="26460450"/>
          <a:ext cx="857250"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228600</xdr:colOff>
      <xdr:row>9</xdr:row>
      <xdr:rowOff>66675</xdr:rowOff>
    </xdr:from>
    <xdr:to>
      <xdr:col>1</xdr:col>
      <xdr:colOff>1371600</xdr:colOff>
      <xdr:row>9</xdr:row>
      <xdr:rowOff>1209675</xdr:rowOff>
    </xdr:to>
    <xdr:pic>
      <xdr:nvPicPr>
        <xdr:cNvPr id="476" name="Picture 1">
          <a:extLst>
            <a:ext uri="{FF2B5EF4-FFF2-40B4-BE49-F238E27FC236}">
              <a16:creationId xmlns:a16="http://schemas.microsoft.com/office/drawing/2014/main" id="{1AAE35D2-9140-473A-9BE1-71D9CE66AF3C}"/>
            </a:ext>
          </a:extLst>
        </xdr:cNvPr>
        <xdr:cNvPicPr>
          <a:picLocks noChangeAspect="1"/>
        </xdr:cNvPicPr>
      </xdr:nvPicPr>
      <xdr:blipFill>
        <a:blip xmlns:r="http://schemas.openxmlformats.org/officeDocument/2006/relationships" r:embed="rId304" cstate="email">
          <a:extLst>
            <a:ext uri="{28A0092B-C50C-407E-A947-70E740481C1C}">
              <a14:useLocalDpi xmlns:a14="http://schemas.microsoft.com/office/drawing/2010/main"/>
            </a:ext>
          </a:extLst>
        </a:blip>
        <a:srcRect/>
        <a:stretch>
          <a:fillRect/>
        </a:stretch>
      </xdr:blipFill>
      <xdr:spPr bwMode="auto">
        <a:xfrm>
          <a:off x="1209675" y="13763625"/>
          <a:ext cx="1143000" cy="1143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66674</xdr:colOff>
      <xdr:row>339</xdr:row>
      <xdr:rowOff>41932</xdr:rowOff>
    </xdr:from>
    <xdr:to>
      <xdr:col>1</xdr:col>
      <xdr:colOff>1577862</xdr:colOff>
      <xdr:row>339</xdr:row>
      <xdr:rowOff>1150732</xdr:rowOff>
    </xdr:to>
    <xdr:pic>
      <xdr:nvPicPr>
        <xdr:cNvPr id="456" name="Picture 455">
          <a:extLst>
            <a:ext uri="{FF2B5EF4-FFF2-40B4-BE49-F238E27FC236}">
              <a16:creationId xmlns:a16="http://schemas.microsoft.com/office/drawing/2014/main" id="{63856066-5884-489F-BB6E-992EAD7C9093}"/>
            </a:ext>
          </a:extLst>
        </xdr:cNvPr>
        <xdr:cNvPicPr>
          <a:picLocks noChangeAspect="1" noChangeArrowheads="1"/>
        </xdr:cNvPicPr>
      </xdr:nvPicPr>
      <xdr:blipFill>
        <a:blip xmlns:r="http://schemas.openxmlformats.org/officeDocument/2006/relationships" r:embed="rId306" cstate="email">
          <a:extLst>
            <a:ext uri="{28A0092B-C50C-407E-A947-70E740481C1C}">
              <a14:useLocalDpi xmlns:a14="http://schemas.microsoft.com/office/drawing/2010/main"/>
            </a:ext>
          </a:extLst>
        </a:blip>
        <a:srcRect/>
        <a:stretch>
          <a:fillRect/>
        </a:stretch>
      </xdr:blipFill>
      <xdr:spPr bwMode="auto">
        <a:xfrm>
          <a:off x="1047749" y="333874132"/>
          <a:ext cx="1511188" cy="11088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239098</xdr:colOff>
      <xdr:row>316</xdr:row>
      <xdr:rowOff>76200</xdr:rowOff>
    </xdr:from>
    <xdr:to>
      <xdr:col>1</xdr:col>
      <xdr:colOff>1312144</xdr:colOff>
      <xdr:row>316</xdr:row>
      <xdr:rowOff>1187160</xdr:rowOff>
    </xdr:to>
    <xdr:pic>
      <xdr:nvPicPr>
        <xdr:cNvPr id="4" name="Picture 3">
          <a:extLst>
            <a:ext uri="{FF2B5EF4-FFF2-40B4-BE49-F238E27FC236}">
              <a16:creationId xmlns:a16="http://schemas.microsoft.com/office/drawing/2014/main" id="{B426EAF2-E931-4544-9785-17ACAB37A25E}"/>
            </a:ext>
          </a:extLst>
        </xdr:cNvPr>
        <xdr:cNvPicPr>
          <a:picLocks/>
        </xdr:cNvPicPr>
      </xdr:nvPicPr>
      <xdr:blipFill>
        <a:blip xmlns:r="http://schemas.openxmlformats.org/officeDocument/2006/relationships" r:embed="rId307" cstate="email">
          <a:extLst>
            <a:ext uri="{28A0092B-C50C-407E-A947-70E740481C1C}">
              <a14:useLocalDpi xmlns:a14="http://schemas.microsoft.com/office/drawing/2010/main"/>
            </a:ext>
          </a:extLst>
        </a:blip>
        <a:stretch>
          <a:fillRect/>
        </a:stretch>
      </xdr:blipFill>
      <xdr:spPr>
        <a:xfrm>
          <a:off x="1220173" y="309905400"/>
          <a:ext cx="1073046" cy="1110960"/>
        </a:xfrm>
        <a:prstGeom prst="rect">
          <a:avLst/>
        </a:prstGeom>
      </xdr:spPr>
    </xdr:pic>
    <xdr:clientData/>
  </xdr:twoCellAnchor>
  <xdr:twoCellAnchor>
    <xdr:from>
      <xdr:col>1</xdr:col>
      <xdr:colOff>342900</xdr:colOff>
      <xdr:row>315</xdr:row>
      <xdr:rowOff>47625</xdr:rowOff>
    </xdr:from>
    <xdr:to>
      <xdr:col>1</xdr:col>
      <xdr:colOff>1419300</xdr:colOff>
      <xdr:row>315</xdr:row>
      <xdr:rowOff>1156425</xdr:rowOff>
    </xdr:to>
    <xdr:pic>
      <xdr:nvPicPr>
        <xdr:cNvPr id="5" name="Picture 4">
          <a:extLst>
            <a:ext uri="{FF2B5EF4-FFF2-40B4-BE49-F238E27FC236}">
              <a16:creationId xmlns:a16="http://schemas.microsoft.com/office/drawing/2014/main" id="{4DB95EE2-46D5-4E29-96D1-B2FBB5EC3AC8}"/>
            </a:ext>
          </a:extLst>
        </xdr:cNvPr>
        <xdr:cNvPicPr>
          <a:picLocks/>
        </xdr:cNvPicPr>
      </xdr:nvPicPr>
      <xdr:blipFill>
        <a:blip xmlns:r="http://schemas.openxmlformats.org/officeDocument/2006/relationships" r:embed="rId308" cstate="email">
          <a:extLst>
            <a:ext uri="{28A0092B-C50C-407E-A947-70E740481C1C}">
              <a14:useLocalDpi xmlns:a14="http://schemas.microsoft.com/office/drawing/2010/main"/>
            </a:ext>
          </a:extLst>
        </a:blip>
        <a:stretch>
          <a:fillRect/>
        </a:stretch>
      </xdr:blipFill>
      <xdr:spPr>
        <a:xfrm>
          <a:off x="1323975" y="309876825"/>
          <a:ext cx="1076400" cy="1108800"/>
        </a:xfrm>
        <a:prstGeom prst="rect">
          <a:avLst/>
        </a:prstGeom>
      </xdr:spPr>
    </xdr:pic>
    <xdr:clientData/>
  </xdr:twoCellAnchor>
  <xdr:twoCellAnchor>
    <xdr:from>
      <xdr:col>1</xdr:col>
      <xdr:colOff>257175</xdr:colOff>
      <xdr:row>350</xdr:row>
      <xdr:rowOff>47625</xdr:rowOff>
    </xdr:from>
    <xdr:to>
      <xdr:col>1</xdr:col>
      <xdr:colOff>1333575</xdr:colOff>
      <xdr:row>350</xdr:row>
      <xdr:rowOff>1160025</xdr:rowOff>
    </xdr:to>
    <xdr:pic>
      <xdr:nvPicPr>
        <xdr:cNvPr id="6" name="Picture 5">
          <a:extLst>
            <a:ext uri="{FF2B5EF4-FFF2-40B4-BE49-F238E27FC236}">
              <a16:creationId xmlns:a16="http://schemas.microsoft.com/office/drawing/2014/main" id="{12194D6D-0100-4E42-9EB3-42358CB0C90A}"/>
            </a:ext>
          </a:extLst>
        </xdr:cNvPr>
        <xdr:cNvPicPr>
          <a:picLocks/>
        </xdr:cNvPicPr>
      </xdr:nvPicPr>
      <xdr:blipFill>
        <a:blip xmlns:r="http://schemas.openxmlformats.org/officeDocument/2006/relationships" r:embed="rId309" cstate="email">
          <a:extLst>
            <a:ext uri="{28A0092B-C50C-407E-A947-70E740481C1C}">
              <a14:useLocalDpi xmlns:a14="http://schemas.microsoft.com/office/drawing/2010/main"/>
            </a:ext>
          </a:extLst>
        </a:blip>
        <a:stretch>
          <a:fillRect/>
        </a:stretch>
      </xdr:blipFill>
      <xdr:spPr>
        <a:xfrm>
          <a:off x="1238250" y="347081475"/>
          <a:ext cx="1076400" cy="1112400"/>
        </a:xfrm>
        <a:prstGeom prst="rect">
          <a:avLst/>
        </a:prstGeom>
      </xdr:spPr>
    </xdr:pic>
    <xdr:clientData/>
  </xdr:twoCellAnchor>
  <xdr:twoCellAnchor>
    <xdr:from>
      <xdr:col>1</xdr:col>
      <xdr:colOff>47631</xdr:colOff>
      <xdr:row>175</xdr:row>
      <xdr:rowOff>19050</xdr:rowOff>
    </xdr:from>
    <xdr:to>
      <xdr:col>1</xdr:col>
      <xdr:colOff>1595631</xdr:colOff>
      <xdr:row>175</xdr:row>
      <xdr:rowOff>1171050</xdr:rowOff>
    </xdr:to>
    <xdr:pic>
      <xdr:nvPicPr>
        <xdr:cNvPr id="9" name="Picture 8">
          <a:extLst>
            <a:ext uri="{FF2B5EF4-FFF2-40B4-BE49-F238E27FC236}">
              <a16:creationId xmlns:a16="http://schemas.microsoft.com/office/drawing/2014/main" id="{53946DC7-51B1-44AC-B47F-6B37A23DB52B}"/>
            </a:ext>
          </a:extLst>
        </xdr:cNvPr>
        <xdr:cNvPicPr preferRelativeResize="0">
          <a:picLocks/>
        </xdr:cNvPicPr>
      </xdr:nvPicPr>
      <xdr:blipFill>
        <a:blip xmlns:r="http://schemas.openxmlformats.org/officeDocument/2006/relationships" r:embed="rId310" cstate="email">
          <a:extLst>
            <a:ext uri="{28A0092B-C50C-407E-A947-70E740481C1C}">
              <a14:useLocalDpi xmlns:a14="http://schemas.microsoft.com/office/drawing/2010/main"/>
            </a:ext>
          </a:extLst>
        </a:blip>
        <a:stretch>
          <a:fillRect/>
        </a:stretch>
      </xdr:blipFill>
      <xdr:spPr>
        <a:xfrm>
          <a:off x="1028706" y="5257800"/>
          <a:ext cx="1548000" cy="1152000"/>
        </a:xfrm>
        <a:prstGeom prst="rect">
          <a:avLst/>
        </a:prstGeom>
      </xdr:spPr>
    </xdr:pic>
    <xdr:clientData/>
  </xdr:twoCellAnchor>
  <xdr:twoCellAnchor>
    <xdr:from>
      <xdr:col>1</xdr:col>
      <xdr:colOff>228602</xdr:colOff>
      <xdr:row>80</xdr:row>
      <xdr:rowOff>9525</xdr:rowOff>
    </xdr:from>
    <xdr:to>
      <xdr:col>1</xdr:col>
      <xdr:colOff>1235613</xdr:colOff>
      <xdr:row>80</xdr:row>
      <xdr:rowOff>1161525</xdr:rowOff>
    </xdr:to>
    <xdr:pic>
      <xdr:nvPicPr>
        <xdr:cNvPr id="11" name="Picture 10">
          <a:extLst>
            <a:ext uri="{FF2B5EF4-FFF2-40B4-BE49-F238E27FC236}">
              <a16:creationId xmlns:a16="http://schemas.microsoft.com/office/drawing/2014/main" id="{9A070CCF-5C9A-4FF0-8895-D743A9952519}"/>
            </a:ext>
          </a:extLst>
        </xdr:cNvPr>
        <xdr:cNvPicPr preferRelativeResize="0">
          <a:picLocks/>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209677" y="4048125"/>
          <a:ext cx="1007011" cy="1152000"/>
        </a:xfrm>
        <a:prstGeom prst="rect">
          <a:avLst/>
        </a:prstGeom>
      </xdr:spPr>
    </xdr:pic>
    <xdr:clientData/>
  </xdr:twoCellAnchor>
  <xdr:twoCellAnchor>
    <xdr:from>
      <xdr:col>1</xdr:col>
      <xdr:colOff>190500</xdr:colOff>
      <xdr:row>81</xdr:row>
      <xdr:rowOff>9525</xdr:rowOff>
    </xdr:from>
    <xdr:to>
      <xdr:col>1</xdr:col>
      <xdr:colOff>1197511</xdr:colOff>
      <xdr:row>81</xdr:row>
      <xdr:rowOff>1161525</xdr:rowOff>
    </xdr:to>
    <xdr:pic>
      <xdr:nvPicPr>
        <xdr:cNvPr id="457" name="Picture 456">
          <a:extLst>
            <a:ext uri="{FF2B5EF4-FFF2-40B4-BE49-F238E27FC236}">
              <a16:creationId xmlns:a16="http://schemas.microsoft.com/office/drawing/2014/main" id="{2F32AA6D-D9A8-4E59-A8AC-71B90853CE7A}"/>
            </a:ext>
          </a:extLst>
        </xdr:cNvPr>
        <xdr:cNvPicPr preferRelativeResize="0">
          <a:picLocks/>
        </xdr:cNvPicPr>
      </xdr:nvPicPr>
      <xdr:blipFill>
        <a:blip xmlns:r="http://schemas.openxmlformats.org/officeDocument/2006/relationships" r:embed="rId311" cstate="email">
          <a:extLst>
            <a:ext uri="{28A0092B-C50C-407E-A947-70E740481C1C}">
              <a14:useLocalDpi xmlns:a14="http://schemas.microsoft.com/office/drawing/2010/main"/>
            </a:ext>
          </a:extLst>
        </a:blip>
        <a:stretch>
          <a:fillRect/>
        </a:stretch>
      </xdr:blipFill>
      <xdr:spPr>
        <a:xfrm>
          <a:off x="1171575" y="5248275"/>
          <a:ext cx="1007011" cy="1152000"/>
        </a:xfrm>
        <a:prstGeom prst="rect">
          <a:avLst/>
        </a:prstGeom>
      </xdr:spPr>
    </xdr:pic>
    <xdr:clientData/>
  </xdr:twoCellAnchor>
  <xdr:twoCellAnchor>
    <xdr:from>
      <xdr:col>1</xdr:col>
      <xdr:colOff>180976</xdr:colOff>
      <xdr:row>98</xdr:row>
      <xdr:rowOff>47625</xdr:rowOff>
    </xdr:from>
    <xdr:to>
      <xdr:col>1</xdr:col>
      <xdr:colOff>1390650</xdr:colOff>
      <xdr:row>98</xdr:row>
      <xdr:rowOff>1104900</xdr:rowOff>
    </xdr:to>
    <xdr:pic>
      <xdr:nvPicPr>
        <xdr:cNvPr id="12" name="Picture 11">
          <a:extLst>
            <a:ext uri="{FF2B5EF4-FFF2-40B4-BE49-F238E27FC236}">
              <a16:creationId xmlns:a16="http://schemas.microsoft.com/office/drawing/2014/main" id="{0575E406-F7BC-4D5D-AE9E-635447E8B3B0}"/>
            </a:ext>
          </a:extLst>
        </xdr:cNvPr>
        <xdr:cNvPicPr preferRelativeResize="0">
          <a:picLocks/>
        </xdr:cNvPicPr>
      </xdr:nvPicPr>
      <xdr:blipFill>
        <a:blip xmlns:r="http://schemas.openxmlformats.org/officeDocument/2006/relationships" r:embed="rId312" cstate="email">
          <a:extLst>
            <a:ext uri="{28A0092B-C50C-407E-A947-70E740481C1C}">
              <a14:useLocalDpi xmlns:a14="http://schemas.microsoft.com/office/drawing/2010/main"/>
            </a:ext>
          </a:extLst>
        </a:blip>
        <a:stretch>
          <a:fillRect/>
        </a:stretch>
      </xdr:blipFill>
      <xdr:spPr>
        <a:xfrm>
          <a:off x="1162051" y="2886075"/>
          <a:ext cx="1209674" cy="1057275"/>
        </a:xfrm>
        <a:prstGeom prst="rect">
          <a:avLst/>
        </a:prstGeom>
      </xdr:spPr>
    </xdr:pic>
    <xdr:clientData/>
  </xdr:twoCellAnchor>
  <xdr:twoCellAnchor>
    <xdr:from>
      <xdr:col>1</xdr:col>
      <xdr:colOff>38101</xdr:colOff>
      <xdr:row>347</xdr:row>
      <xdr:rowOff>9526</xdr:rowOff>
    </xdr:from>
    <xdr:to>
      <xdr:col>1</xdr:col>
      <xdr:colOff>1500838</xdr:colOff>
      <xdr:row>347</xdr:row>
      <xdr:rowOff>1089526</xdr:rowOff>
    </xdr:to>
    <xdr:pic>
      <xdr:nvPicPr>
        <xdr:cNvPr id="13" name="Picture 12">
          <a:extLst>
            <a:ext uri="{FF2B5EF4-FFF2-40B4-BE49-F238E27FC236}">
              <a16:creationId xmlns:a16="http://schemas.microsoft.com/office/drawing/2014/main" id="{D891C3A0-7BBE-4B9A-B48F-FF0478C78161}"/>
            </a:ext>
          </a:extLst>
        </xdr:cNvPr>
        <xdr:cNvPicPr>
          <a:picLocks noChangeAspect="1"/>
        </xdr:cNvPicPr>
      </xdr:nvPicPr>
      <xdr:blipFill>
        <a:blip xmlns:r="http://schemas.openxmlformats.org/officeDocument/2006/relationships" r:embed="rId313" cstate="email">
          <a:extLst>
            <a:ext uri="{28A0092B-C50C-407E-A947-70E740481C1C}">
              <a14:useLocalDpi xmlns:a14="http://schemas.microsoft.com/office/drawing/2010/main"/>
            </a:ext>
          </a:extLst>
        </a:blip>
        <a:stretch>
          <a:fillRect/>
        </a:stretch>
      </xdr:blipFill>
      <xdr:spPr>
        <a:xfrm>
          <a:off x="1019176" y="2847976"/>
          <a:ext cx="1462737" cy="1080000"/>
        </a:xfrm>
        <a:prstGeom prst="rect">
          <a:avLst/>
        </a:prstGeom>
      </xdr:spPr>
    </xdr:pic>
    <xdr:clientData/>
  </xdr:twoCellAnchor>
  <xdr:twoCellAnchor>
    <xdr:from>
      <xdr:col>1</xdr:col>
      <xdr:colOff>66673</xdr:colOff>
      <xdr:row>362</xdr:row>
      <xdr:rowOff>85724</xdr:rowOff>
    </xdr:from>
    <xdr:to>
      <xdr:col>1</xdr:col>
      <xdr:colOff>1578673</xdr:colOff>
      <xdr:row>362</xdr:row>
      <xdr:rowOff>1146087</xdr:rowOff>
    </xdr:to>
    <xdr:pic>
      <xdr:nvPicPr>
        <xdr:cNvPr id="459" name="Picture 458" descr="IMG_0045">
          <a:extLst>
            <a:ext uri="{FF2B5EF4-FFF2-40B4-BE49-F238E27FC236}">
              <a16:creationId xmlns:a16="http://schemas.microsoft.com/office/drawing/2014/main" id="{DC1C2CA6-A26B-4D59-B883-7A703064BA1B}"/>
            </a:ext>
          </a:extLst>
        </xdr:cNvPr>
        <xdr:cNvPicPr>
          <a:picLocks noChangeAspect="1" noChangeArrowheads="1"/>
        </xdr:cNvPicPr>
      </xdr:nvPicPr>
      <xdr:blipFill>
        <a:blip xmlns:r="http://schemas.openxmlformats.org/officeDocument/2006/relationships" r:embed="rId314" cstate="email">
          <a:extLst>
            <a:ext uri="{28A0092B-C50C-407E-A947-70E740481C1C}">
              <a14:useLocalDpi xmlns:a14="http://schemas.microsoft.com/office/drawing/2010/main"/>
            </a:ext>
          </a:extLst>
        </a:blip>
        <a:srcRect/>
        <a:stretch>
          <a:fillRect/>
        </a:stretch>
      </xdr:blipFill>
      <xdr:spPr bwMode="auto">
        <a:xfrm>
          <a:off x="1047748" y="365121824"/>
          <a:ext cx="1512000" cy="106036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129541</xdr:colOff>
      <xdr:row>238</xdr:row>
      <xdr:rowOff>76200</xdr:rowOff>
    </xdr:from>
    <xdr:to>
      <xdr:col>1</xdr:col>
      <xdr:colOff>1522477</xdr:colOff>
      <xdr:row>238</xdr:row>
      <xdr:rowOff>1051561</xdr:rowOff>
    </xdr:to>
    <xdr:pic>
      <xdr:nvPicPr>
        <xdr:cNvPr id="18" name="Picture 17">
          <a:extLst>
            <a:ext uri="{FF2B5EF4-FFF2-40B4-BE49-F238E27FC236}">
              <a16:creationId xmlns:a16="http://schemas.microsoft.com/office/drawing/2014/main" id="{8EDA310E-93FB-4DF3-B687-F8590F029D28}"/>
            </a:ext>
          </a:extLst>
        </xdr:cNvPr>
        <xdr:cNvPicPr>
          <a:picLocks noChangeAspect="1"/>
        </xdr:cNvPicPr>
      </xdr:nvPicPr>
      <xdr:blipFill>
        <a:blip xmlns:r="http://schemas.openxmlformats.org/officeDocument/2006/relationships" r:embed="rId315" cstate="email">
          <a:extLst>
            <a:ext uri="{28A0092B-C50C-407E-A947-70E740481C1C}">
              <a14:useLocalDpi xmlns:a14="http://schemas.microsoft.com/office/drawing/2010/main"/>
            </a:ext>
          </a:extLst>
        </a:blip>
        <a:stretch>
          <a:fillRect/>
        </a:stretch>
      </xdr:blipFill>
      <xdr:spPr>
        <a:xfrm>
          <a:off x="1135381" y="518160"/>
          <a:ext cx="1392936" cy="975361"/>
        </a:xfrm>
        <a:prstGeom prst="rect">
          <a:avLst/>
        </a:prstGeom>
      </xdr:spPr>
    </xdr:pic>
    <xdr:clientData/>
  </xdr:twoCellAnchor>
  <xdr:twoCellAnchor>
    <xdr:from>
      <xdr:col>1</xdr:col>
      <xdr:colOff>312422</xdr:colOff>
      <xdr:row>224</xdr:row>
      <xdr:rowOff>53341</xdr:rowOff>
    </xdr:from>
    <xdr:to>
      <xdr:col>1</xdr:col>
      <xdr:colOff>1387754</xdr:colOff>
      <xdr:row>224</xdr:row>
      <xdr:rowOff>1112520</xdr:rowOff>
    </xdr:to>
    <xdr:pic>
      <xdr:nvPicPr>
        <xdr:cNvPr id="19" name="Picture 18">
          <a:extLst>
            <a:ext uri="{FF2B5EF4-FFF2-40B4-BE49-F238E27FC236}">
              <a16:creationId xmlns:a16="http://schemas.microsoft.com/office/drawing/2014/main" id="{34F1F412-D6C1-4F84-ACC5-726030FFBE63}"/>
            </a:ext>
          </a:extLst>
        </xdr:cNvPr>
        <xdr:cNvPicPr>
          <a:picLocks noChangeAspect="1"/>
        </xdr:cNvPicPr>
      </xdr:nvPicPr>
      <xdr:blipFill>
        <a:blip xmlns:r="http://schemas.openxmlformats.org/officeDocument/2006/relationships" r:embed="rId316" cstate="email">
          <a:extLst>
            <a:ext uri="{28A0092B-C50C-407E-A947-70E740481C1C}">
              <a14:useLocalDpi xmlns:a14="http://schemas.microsoft.com/office/drawing/2010/main"/>
            </a:ext>
          </a:extLst>
        </a:blip>
        <a:stretch>
          <a:fillRect/>
        </a:stretch>
      </xdr:blipFill>
      <xdr:spPr>
        <a:xfrm>
          <a:off x="1318262" y="431932081"/>
          <a:ext cx="1075332" cy="1059179"/>
        </a:xfrm>
        <a:prstGeom prst="rect">
          <a:avLst/>
        </a:prstGeom>
      </xdr:spPr>
    </xdr:pic>
    <xdr:clientData/>
  </xdr:twoCellAnchor>
  <xdr:twoCellAnchor>
    <xdr:from>
      <xdr:col>1</xdr:col>
      <xdr:colOff>220980</xdr:colOff>
      <xdr:row>225</xdr:row>
      <xdr:rowOff>60961</xdr:rowOff>
    </xdr:from>
    <xdr:to>
      <xdr:col>1</xdr:col>
      <xdr:colOff>1226687</xdr:colOff>
      <xdr:row>225</xdr:row>
      <xdr:rowOff>1051561</xdr:rowOff>
    </xdr:to>
    <xdr:pic>
      <xdr:nvPicPr>
        <xdr:cNvPr id="458" name="Picture 457">
          <a:extLst>
            <a:ext uri="{FF2B5EF4-FFF2-40B4-BE49-F238E27FC236}">
              <a16:creationId xmlns:a16="http://schemas.microsoft.com/office/drawing/2014/main" id="{B0DA55A5-2B67-4216-B647-517782597E26}"/>
            </a:ext>
          </a:extLst>
        </xdr:cNvPr>
        <xdr:cNvPicPr>
          <a:picLocks noChangeAspect="1"/>
        </xdr:cNvPicPr>
      </xdr:nvPicPr>
      <xdr:blipFill>
        <a:blip xmlns:r="http://schemas.openxmlformats.org/officeDocument/2006/relationships" r:embed="rId317" cstate="email">
          <a:extLst>
            <a:ext uri="{28A0092B-C50C-407E-A947-70E740481C1C}">
              <a14:useLocalDpi xmlns:a14="http://schemas.microsoft.com/office/drawing/2010/main"/>
            </a:ext>
          </a:extLst>
        </a:blip>
        <a:stretch>
          <a:fillRect/>
        </a:stretch>
      </xdr:blipFill>
      <xdr:spPr>
        <a:xfrm>
          <a:off x="1226820" y="433143661"/>
          <a:ext cx="1005707" cy="990600"/>
        </a:xfrm>
        <a:prstGeom prst="rect">
          <a:avLst/>
        </a:prstGeom>
      </xdr:spPr>
    </xdr:pic>
    <xdr:clientData/>
  </xdr:twoCellAnchor>
  <xdr:twoCellAnchor>
    <xdr:from>
      <xdr:col>1</xdr:col>
      <xdr:colOff>304800</xdr:colOff>
      <xdr:row>226</xdr:row>
      <xdr:rowOff>60961</xdr:rowOff>
    </xdr:from>
    <xdr:to>
      <xdr:col>1</xdr:col>
      <xdr:colOff>1318243</xdr:colOff>
      <xdr:row>226</xdr:row>
      <xdr:rowOff>1059181</xdr:rowOff>
    </xdr:to>
    <xdr:pic>
      <xdr:nvPicPr>
        <xdr:cNvPr id="477" name="Picture 476">
          <a:extLst>
            <a:ext uri="{FF2B5EF4-FFF2-40B4-BE49-F238E27FC236}">
              <a16:creationId xmlns:a16="http://schemas.microsoft.com/office/drawing/2014/main" id="{BCAD01FF-22FA-4A8F-B52A-54BE77E2B623}"/>
            </a:ext>
          </a:extLst>
        </xdr:cNvPr>
        <xdr:cNvPicPr>
          <a:picLocks noChangeAspect="1"/>
        </xdr:cNvPicPr>
      </xdr:nvPicPr>
      <xdr:blipFill>
        <a:blip xmlns:r="http://schemas.openxmlformats.org/officeDocument/2006/relationships" r:embed="rId318" cstate="email">
          <a:extLst>
            <a:ext uri="{28A0092B-C50C-407E-A947-70E740481C1C}">
              <a14:useLocalDpi xmlns:a14="http://schemas.microsoft.com/office/drawing/2010/main"/>
            </a:ext>
          </a:extLst>
        </a:blip>
        <a:stretch>
          <a:fillRect/>
        </a:stretch>
      </xdr:blipFill>
      <xdr:spPr>
        <a:xfrm>
          <a:off x="1310640" y="434347621"/>
          <a:ext cx="1013443" cy="998220"/>
        </a:xfrm>
        <a:prstGeom prst="rect">
          <a:avLst/>
        </a:prstGeom>
      </xdr:spPr>
    </xdr:pic>
    <xdr:clientData/>
  </xdr:twoCellAnchor>
  <xdr:twoCellAnchor>
    <xdr:from>
      <xdr:col>1</xdr:col>
      <xdr:colOff>335280</xdr:colOff>
      <xdr:row>227</xdr:row>
      <xdr:rowOff>68581</xdr:rowOff>
    </xdr:from>
    <xdr:to>
      <xdr:col>1</xdr:col>
      <xdr:colOff>1255889</xdr:colOff>
      <xdr:row>227</xdr:row>
      <xdr:rowOff>975361</xdr:rowOff>
    </xdr:to>
    <xdr:pic>
      <xdr:nvPicPr>
        <xdr:cNvPr id="479" name="Picture 478">
          <a:extLst>
            <a:ext uri="{FF2B5EF4-FFF2-40B4-BE49-F238E27FC236}">
              <a16:creationId xmlns:a16="http://schemas.microsoft.com/office/drawing/2014/main" id="{1D4C8527-98DD-421E-8F54-C08E9DEEB124}"/>
            </a:ext>
          </a:extLst>
        </xdr:cNvPr>
        <xdr:cNvPicPr>
          <a:picLocks noChangeAspect="1"/>
        </xdr:cNvPicPr>
      </xdr:nvPicPr>
      <xdr:blipFill>
        <a:blip xmlns:r="http://schemas.openxmlformats.org/officeDocument/2006/relationships" r:embed="rId319" cstate="email">
          <a:extLst>
            <a:ext uri="{28A0092B-C50C-407E-A947-70E740481C1C}">
              <a14:useLocalDpi xmlns:a14="http://schemas.microsoft.com/office/drawing/2010/main"/>
            </a:ext>
          </a:extLst>
        </a:blip>
        <a:stretch>
          <a:fillRect/>
        </a:stretch>
      </xdr:blipFill>
      <xdr:spPr>
        <a:xfrm>
          <a:off x="1341120" y="435559201"/>
          <a:ext cx="920609" cy="906780"/>
        </a:xfrm>
        <a:prstGeom prst="rect">
          <a:avLst/>
        </a:prstGeom>
      </xdr:spPr>
    </xdr:pic>
    <xdr:clientData/>
  </xdr:twoCellAnchor>
  <xdr:twoCellAnchor>
    <xdr:from>
      <xdr:col>1</xdr:col>
      <xdr:colOff>381000</xdr:colOff>
      <xdr:row>228</xdr:row>
      <xdr:rowOff>68580</xdr:rowOff>
    </xdr:from>
    <xdr:to>
      <xdr:col>1</xdr:col>
      <xdr:colOff>1425389</xdr:colOff>
      <xdr:row>228</xdr:row>
      <xdr:rowOff>1097280</xdr:rowOff>
    </xdr:to>
    <xdr:pic>
      <xdr:nvPicPr>
        <xdr:cNvPr id="480" name="Picture 479">
          <a:extLst>
            <a:ext uri="{FF2B5EF4-FFF2-40B4-BE49-F238E27FC236}">
              <a16:creationId xmlns:a16="http://schemas.microsoft.com/office/drawing/2014/main" id="{A25F98DE-ED5D-4029-B4BB-28B00D432F92}"/>
            </a:ext>
          </a:extLst>
        </xdr:cNvPr>
        <xdr:cNvPicPr>
          <a:picLocks noChangeAspect="1"/>
        </xdr:cNvPicPr>
      </xdr:nvPicPr>
      <xdr:blipFill>
        <a:blip xmlns:r="http://schemas.openxmlformats.org/officeDocument/2006/relationships" r:embed="rId320" cstate="email">
          <a:extLst>
            <a:ext uri="{28A0092B-C50C-407E-A947-70E740481C1C}">
              <a14:useLocalDpi xmlns:a14="http://schemas.microsoft.com/office/drawing/2010/main"/>
            </a:ext>
          </a:extLst>
        </a:blip>
        <a:stretch>
          <a:fillRect/>
        </a:stretch>
      </xdr:blipFill>
      <xdr:spPr>
        <a:xfrm>
          <a:off x="1386840" y="436763160"/>
          <a:ext cx="1044389" cy="1028700"/>
        </a:xfrm>
        <a:prstGeom prst="rect">
          <a:avLst/>
        </a:prstGeom>
      </xdr:spPr>
    </xdr:pic>
    <xdr:clientData/>
  </xdr:twoCellAnchor>
  <xdr:twoCellAnchor>
    <xdr:from>
      <xdr:col>1</xdr:col>
      <xdr:colOff>419100</xdr:colOff>
      <xdr:row>229</xdr:row>
      <xdr:rowOff>121920</xdr:rowOff>
    </xdr:from>
    <xdr:to>
      <xdr:col>1</xdr:col>
      <xdr:colOff>1394460</xdr:colOff>
      <xdr:row>229</xdr:row>
      <xdr:rowOff>1082629</xdr:rowOff>
    </xdr:to>
    <xdr:pic>
      <xdr:nvPicPr>
        <xdr:cNvPr id="481" name="Picture 480">
          <a:extLst>
            <a:ext uri="{FF2B5EF4-FFF2-40B4-BE49-F238E27FC236}">
              <a16:creationId xmlns:a16="http://schemas.microsoft.com/office/drawing/2014/main" id="{A171F4DD-E1C5-490C-A881-C12F8602BF9A}"/>
            </a:ext>
          </a:extLst>
        </xdr:cNvPr>
        <xdr:cNvPicPr>
          <a:picLocks noChangeAspect="1"/>
        </xdr:cNvPicPr>
      </xdr:nvPicPr>
      <xdr:blipFill>
        <a:blip xmlns:r="http://schemas.openxmlformats.org/officeDocument/2006/relationships" r:embed="rId321" cstate="email">
          <a:extLst>
            <a:ext uri="{28A0092B-C50C-407E-A947-70E740481C1C}">
              <a14:useLocalDpi xmlns:a14="http://schemas.microsoft.com/office/drawing/2010/main"/>
            </a:ext>
          </a:extLst>
        </a:blip>
        <a:stretch>
          <a:fillRect/>
        </a:stretch>
      </xdr:blipFill>
      <xdr:spPr>
        <a:xfrm>
          <a:off x="1424940" y="438020460"/>
          <a:ext cx="975360" cy="960709"/>
        </a:xfrm>
        <a:prstGeom prst="rect">
          <a:avLst/>
        </a:prstGeom>
      </xdr:spPr>
    </xdr:pic>
    <xdr:clientData/>
  </xdr:twoCellAnchor>
  <xdr:twoCellAnchor>
    <xdr:from>
      <xdr:col>1</xdr:col>
      <xdr:colOff>365760</xdr:colOff>
      <xdr:row>230</xdr:row>
      <xdr:rowOff>68581</xdr:rowOff>
    </xdr:from>
    <xdr:to>
      <xdr:col>1</xdr:col>
      <xdr:colOff>1394676</xdr:colOff>
      <xdr:row>230</xdr:row>
      <xdr:rowOff>1082041</xdr:rowOff>
    </xdr:to>
    <xdr:pic>
      <xdr:nvPicPr>
        <xdr:cNvPr id="482" name="Picture 481">
          <a:extLst>
            <a:ext uri="{FF2B5EF4-FFF2-40B4-BE49-F238E27FC236}">
              <a16:creationId xmlns:a16="http://schemas.microsoft.com/office/drawing/2014/main" id="{9493CF94-A8B9-4A44-83A1-498AC26A1F24}"/>
            </a:ext>
          </a:extLst>
        </xdr:cNvPr>
        <xdr:cNvPicPr>
          <a:picLocks noChangeAspect="1"/>
        </xdr:cNvPicPr>
      </xdr:nvPicPr>
      <xdr:blipFill>
        <a:blip xmlns:r="http://schemas.openxmlformats.org/officeDocument/2006/relationships" r:embed="rId322" cstate="email">
          <a:extLst>
            <a:ext uri="{28A0092B-C50C-407E-A947-70E740481C1C}">
              <a14:useLocalDpi xmlns:a14="http://schemas.microsoft.com/office/drawing/2010/main"/>
            </a:ext>
          </a:extLst>
        </a:blip>
        <a:stretch>
          <a:fillRect/>
        </a:stretch>
      </xdr:blipFill>
      <xdr:spPr>
        <a:xfrm>
          <a:off x="1371600" y="439171081"/>
          <a:ext cx="1028916" cy="1013460"/>
        </a:xfrm>
        <a:prstGeom prst="rect">
          <a:avLst/>
        </a:prstGeom>
      </xdr:spPr>
    </xdr:pic>
    <xdr:clientData/>
  </xdr:twoCellAnchor>
  <xdr:twoCellAnchor>
    <xdr:from>
      <xdr:col>1</xdr:col>
      <xdr:colOff>335280</xdr:colOff>
      <xdr:row>231</xdr:row>
      <xdr:rowOff>83820</xdr:rowOff>
    </xdr:from>
    <xdr:to>
      <xdr:col>1</xdr:col>
      <xdr:colOff>1410612</xdr:colOff>
      <xdr:row>231</xdr:row>
      <xdr:rowOff>1142999</xdr:rowOff>
    </xdr:to>
    <xdr:pic>
      <xdr:nvPicPr>
        <xdr:cNvPr id="483" name="Picture 482">
          <a:extLst>
            <a:ext uri="{FF2B5EF4-FFF2-40B4-BE49-F238E27FC236}">
              <a16:creationId xmlns:a16="http://schemas.microsoft.com/office/drawing/2014/main" id="{32540F0C-FDA5-4A63-BC68-64AD9DE0F8D1}"/>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341120" y="440390280"/>
          <a:ext cx="1075332" cy="1059179"/>
        </a:xfrm>
        <a:prstGeom prst="rect">
          <a:avLst/>
        </a:prstGeom>
      </xdr:spPr>
    </xdr:pic>
    <xdr:clientData/>
  </xdr:twoCellAnchor>
  <xdr:twoCellAnchor>
    <xdr:from>
      <xdr:col>1</xdr:col>
      <xdr:colOff>335280</xdr:colOff>
      <xdr:row>232</xdr:row>
      <xdr:rowOff>129540</xdr:rowOff>
    </xdr:from>
    <xdr:to>
      <xdr:col>1</xdr:col>
      <xdr:colOff>1410612</xdr:colOff>
      <xdr:row>232</xdr:row>
      <xdr:rowOff>1188719</xdr:rowOff>
    </xdr:to>
    <xdr:pic>
      <xdr:nvPicPr>
        <xdr:cNvPr id="484" name="Picture 483">
          <a:extLst>
            <a:ext uri="{FF2B5EF4-FFF2-40B4-BE49-F238E27FC236}">
              <a16:creationId xmlns:a16="http://schemas.microsoft.com/office/drawing/2014/main" id="{AD58C458-2E56-4B82-B11B-C8E50609E75E}"/>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341120" y="441639960"/>
          <a:ext cx="1075332" cy="1059179"/>
        </a:xfrm>
        <a:prstGeom prst="rect">
          <a:avLst/>
        </a:prstGeom>
      </xdr:spPr>
    </xdr:pic>
    <xdr:clientData/>
  </xdr:twoCellAnchor>
  <xdr:twoCellAnchor>
    <xdr:from>
      <xdr:col>1</xdr:col>
      <xdr:colOff>327660</xdr:colOff>
      <xdr:row>233</xdr:row>
      <xdr:rowOff>53340</xdr:rowOff>
    </xdr:from>
    <xdr:to>
      <xdr:col>1</xdr:col>
      <xdr:colOff>1402992</xdr:colOff>
      <xdr:row>233</xdr:row>
      <xdr:rowOff>1112519</xdr:rowOff>
    </xdr:to>
    <xdr:pic>
      <xdr:nvPicPr>
        <xdr:cNvPr id="485" name="Picture 484">
          <a:extLst>
            <a:ext uri="{FF2B5EF4-FFF2-40B4-BE49-F238E27FC236}">
              <a16:creationId xmlns:a16="http://schemas.microsoft.com/office/drawing/2014/main" id="{0F4D90F3-42D0-46C3-AC6E-DD9CC6D3BD7F}"/>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333500" y="442767720"/>
          <a:ext cx="1075332" cy="1059179"/>
        </a:xfrm>
        <a:prstGeom prst="rect">
          <a:avLst/>
        </a:prstGeom>
      </xdr:spPr>
    </xdr:pic>
    <xdr:clientData/>
  </xdr:twoCellAnchor>
  <xdr:twoCellAnchor>
    <xdr:from>
      <xdr:col>1</xdr:col>
      <xdr:colOff>335280</xdr:colOff>
      <xdr:row>234</xdr:row>
      <xdr:rowOff>83820</xdr:rowOff>
    </xdr:from>
    <xdr:to>
      <xdr:col>1</xdr:col>
      <xdr:colOff>1410612</xdr:colOff>
      <xdr:row>234</xdr:row>
      <xdr:rowOff>1142999</xdr:rowOff>
    </xdr:to>
    <xdr:pic>
      <xdr:nvPicPr>
        <xdr:cNvPr id="486" name="Picture 485">
          <a:extLst>
            <a:ext uri="{FF2B5EF4-FFF2-40B4-BE49-F238E27FC236}">
              <a16:creationId xmlns:a16="http://schemas.microsoft.com/office/drawing/2014/main" id="{94B327A1-E29D-46D6-B666-CED2C906B9AD}"/>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341120" y="444002160"/>
          <a:ext cx="1075332" cy="1059179"/>
        </a:xfrm>
        <a:prstGeom prst="rect">
          <a:avLst/>
        </a:prstGeom>
      </xdr:spPr>
    </xdr:pic>
    <xdr:clientData/>
  </xdr:twoCellAnchor>
  <xdr:twoCellAnchor>
    <xdr:from>
      <xdr:col>1</xdr:col>
      <xdr:colOff>350520</xdr:colOff>
      <xdr:row>235</xdr:row>
      <xdr:rowOff>53340</xdr:rowOff>
    </xdr:from>
    <xdr:to>
      <xdr:col>1</xdr:col>
      <xdr:colOff>1425852</xdr:colOff>
      <xdr:row>235</xdr:row>
      <xdr:rowOff>1112519</xdr:rowOff>
    </xdr:to>
    <xdr:pic>
      <xdr:nvPicPr>
        <xdr:cNvPr id="487" name="Picture 486">
          <a:extLst>
            <a:ext uri="{FF2B5EF4-FFF2-40B4-BE49-F238E27FC236}">
              <a16:creationId xmlns:a16="http://schemas.microsoft.com/office/drawing/2014/main" id="{6A0F763A-E912-4FA8-854A-20A82EF5DC10}"/>
            </a:ext>
          </a:extLst>
        </xdr:cNvPr>
        <xdr:cNvPicPr>
          <a:picLocks noChangeAspect="1"/>
        </xdr:cNvPicPr>
      </xdr:nvPicPr>
      <xdr:blipFill>
        <a:blip xmlns:r="http://schemas.openxmlformats.org/officeDocument/2006/relationships" r:embed="rId323" cstate="email">
          <a:extLst>
            <a:ext uri="{28A0092B-C50C-407E-A947-70E740481C1C}">
              <a14:useLocalDpi xmlns:a14="http://schemas.microsoft.com/office/drawing/2010/main"/>
            </a:ext>
          </a:extLst>
        </a:blip>
        <a:stretch>
          <a:fillRect/>
        </a:stretch>
      </xdr:blipFill>
      <xdr:spPr>
        <a:xfrm>
          <a:off x="1356360" y="445175640"/>
          <a:ext cx="1075332" cy="1059179"/>
        </a:xfrm>
        <a:prstGeom prst="rect">
          <a:avLst/>
        </a:prstGeom>
      </xdr:spPr>
    </xdr:pic>
    <xdr:clientData/>
  </xdr:twoCellAnchor>
  <xdr:twoCellAnchor>
    <xdr:from>
      <xdr:col>1</xdr:col>
      <xdr:colOff>121921</xdr:colOff>
      <xdr:row>135</xdr:row>
      <xdr:rowOff>68580</xdr:rowOff>
    </xdr:from>
    <xdr:to>
      <xdr:col>1</xdr:col>
      <xdr:colOff>1539240</xdr:colOff>
      <xdr:row>135</xdr:row>
      <xdr:rowOff>1082397</xdr:rowOff>
    </xdr:to>
    <xdr:pic>
      <xdr:nvPicPr>
        <xdr:cNvPr id="929" name="Picture 928">
          <a:extLst>
            <a:ext uri="{FF2B5EF4-FFF2-40B4-BE49-F238E27FC236}">
              <a16:creationId xmlns:a16="http://schemas.microsoft.com/office/drawing/2014/main" id="{8FB7F085-53CD-4502-A2A2-BF74E4C0D74F}"/>
            </a:ext>
          </a:extLst>
        </xdr:cNvPr>
        <xdr:cNvPicPr>
          <a:picLocks noChangeAspect="1"/>
        </xdr:cNvPicPr>
      </xdr:nvPicPr>
      <xdr:blipFill>
        <a:blip xmlns:r="http://schemas.openxmlformats.org/officeDocument/2006/relationships" r:embed="rId324" cstate="email">
          <a:extLst>
            <a:ext uri="{28A0092B-C50C-407E-A947-70E740481C1C}">
              <a14:useLocalDpi xmlns:a14="http://schemas.microsoft.com/office/drawing/2010/main"/>
            </a:ext>
          </a:extLst>
        </a:blip>
        <a:stretch>
          <a:fillRect/>
        </a:stretch>
      </xdr:blipFill>
      <xdr:spPr>
        <a:xfrm>
          <a:off x="1127761" y="152628600"/>
          <a:ext cx="1417319" cy="1013817"/>
        </a:xfrm>
        <a:prstGeom prst="rect">
          <a:avLst/>
        </a:prstGeom>
      </xdr:spPr>
    </xdr:pic>
    <xdr:clientData/>
  </xdr:twoCellAnchor>
  <xdr:twoCellAnchor>
    <xdr:from>
      <xdr:col>1</xdr:col>
      <xdr:colOff>190500</xdr:colOff>
      <xdr:row>75</xdr:row>
      <xdr:rowOff>53340</xdr:rowOff>
    </xdr:from>
    <xdr:to>
      <xdr:col>1</xdr:col>
      <xdr:colOff>1379220</xdr:colOff>
      <xdr:row>75</xdr:row>
      <xdr:rowOff>1121271</xdr:rowOff>
    </xdr:to>
    <xdr:pic>
      <xdr:nvPicPr>
        <xdr:cNvPr id="930" name="Picture 929">
          <a:extLst>
            <a:ext uri="{FF2B5EF4-FFF2-40B4-BE49-F238E27FC236}">
              <a16:creationId xmlns:a16="http://schemas.microsoft.com/office/drawing/2014/main" id="{0631E268-25B1-40D0-8AD5-99B6CBC61516}"/>
            </a:ext>
          </a:extLst>
        </xdr:cNvPr>
        <xdr:cNvPicPr>
          <a:picLocks noChangeAspect="1"/>
        </xdr:cNvPicPr>
      </xdr:nvPicPr>
      <xdr:blipFill>
        <a:blip xmlns:r="http://schemas.openxmlformats.org/officeDocument/2006/relationships" r:embed="rId325" cstate="email">
          <a:extLst>
            <a:ext uri="{28A0092B-C50C-407E-A947-70E740481C1C}">
              <a14:useLocalDpi xmlns:a14="http://schemas.microsoft.com/office/drawing/2010/main"/>
            </a:ext>
          </a:extLst>
        </a:blip>
        <a:stretch>
          <a:fillRect/>
        </a:stretch>
      </xdr:blipFill>
      <xdr:spPr>
        <a:xfrm>
          <a:off x="1196340" y="447583560"/>
          <a:ext cx="1188720" cy="1067931"/>
        </a:xfrm>
        <a:prstGeom prst="rect">
          <a:avLst/>
        </a:prstGeom>
      </xdr:spPr>
    </xdr:pic>
    <xdr:clientData/>
  </xdr:twoCellAnchor>
  <xdr:twoCellAnchor>
    <xdr:from>
      <xdr:col>1</xdr:col>
      <xdr:colOff>129541</xdr:colOff>
      <xdr:row>165</xdr:row>
      <xdr:rowOff>114300</xdr:rowOff>
    </xdr:from>
    <xdr:to>
      <xdr:col>1</xdr:col>
      <xdr:colOff>1607821</xdr:colOff>
      <xdr:row>165</xdr:row>
      <xdr:rowOff>1055184</xdr:rowOff>
    </xdr:to>
    <xdr:pic>
      <xdr:nvPicPr>
        <xdr:cNvPr id="931" name="Picture 930">
          <a:extLst>
            <a:ext uri="{FF2B5EF4-FFF2-40B4-BE49-F238E27FC236}">
              <a16:creationId xmlns:a16="http://schemas.microsoft.com/office/drawing/2014/main" id="{A3B9A51D-D145-48E1-B9D0-B71638477635}"/>
            </a:ext>
          </a:extLst>
        </xdr:cNvPr>
        <xdr:cNvPicPr>
          <a:picLocks noChangeAspect="1"/>
        </xdr:cNvPicPr>
      </xdr:nvPicPr>
      <xdr:blipFill>
        <a:blip xmlns:r="http://schemas.openxmlformats.org/officeDocument/2006/relationships" r:embed="rId326" cstate="email">
          <a:extLst>
            <a:ext uri="{28A0092B-C50C-407E-A947-70E740481C1C}">
              <a14:useLocalDpi xmlns:a14="http://schemas.microsoft.com/office/drawing/2010/main"/>
            </a:ext>
          </a:extLst>
        </a:blip>
        <a:stretch>
          <a:fillRect/>
        </a:stretch>
      </xdr:blipFill>
      <xdr:spPr>
        <a:xfrm>
          <a:off x="1135381" y="448848480"/>
          <a:ext cx="1478280" cy="940884"/>
        </a:xfrm>
        <a:prstGeom prst="rect">
          <a:avLst/>
        </a:prstGeom>
      </xdr:spPr>
    </xdr:pic>
    <xdr:clientData/>
  </xdr:twoCellAnchor>
  <xdr:twoCellAnchor>
    <xdr:from>
      <xdr:col>1</xdr:col>
      <xdr:colOff>182881</xdr:colOff>
      <xdr:row>63</xdr:row>
      <xdr:rowOff>342900</xdr:rowOff>
    </xdr:from>
    <xdr:to>
      <xdr:col>1</xdr:col>
      <xdr:colOff>1573955</xdr:colOff>
      <xdr:row>63</xdr:row>
      <xdr:rowOff>1150620</xdr:rowOff>
    </xdr:to>
    <xdr:pic>
      <xdr:nvPicPr>
        <xdr:cNvPr id="934" name="Picture 933">
          <a:extLst>
            <a:ext uri="{FF2B5EF4-FFF2-40B4-BE49-F238E27FC236}">
              <a16:creationId xmlns:a16="http://schemas.microsoft.com/office/drawing/2014/main" id="{6BBFA8D0-0B3C-4C4B-AB53-6471A5015F0B}"/>
            </a:ext>
          </a:extLst>
        </xdr:cNvPr>
        <xdr:cNvPicPr>
          <a:picLocks noChangeAspect="1"/>
        </xdr:cNvPicPr>
      </xdr:nvPicPr>
      <xdr:blipFill>
        <a:blip xmlns:r="http://schemas.openxmlformats.org/officeDocument/2006/relationships" r:embed="rId327" cstate="email">
          <a:extLst>
            <a:ext uri="{28A0092B-C50C-407E-A947-70E740481C1C}">
              <a14:useLocalDpi xmlns:a14="http://schemas.microsoft.com/office/drawing/2010/main"/>
            </a:ext>
          </a:extLst>
        </a:blip>
        <a:stretch>
          <a:fillRect/>
        </a:stretch>
      </xdr:blipFill>
      <xdr:spPr>
        <a:xfrm>
          <a:off x="1188721" y="75849480"/>
          <a:ext cx="1391074" cy="807720"/>
        </a:xfrm>
        <a:prstGeom prst="rect">
          <a:avLst/>
        </a:prstGeom>
      </xdr:spPr>
    </xdr:pic>
    <xdr:clientData/>
  </xdr:twoCellAnchor>
  <xdr:twoCellAnchor>
    <xdr:from>
      <xdr:col>1</xdr:col>
      <xdr:colOff>320042</xdr:colOff>
      <xdr:row>298</xdr:row>
      <xdr:rowOff>45720</xdr:rowOff>
    </xdr:from>
    <xdr:to>
      <xdr:col>1</xdr:col>
      <xdr:colOff>1281448</xdr:colOff>
      <xdr:row>298</xdr:row>
      <xdr:rowOff>1143000</xdr:rowOff>
    </xdr:to>
    <xdr:pic>
      <xdr:nvPicPr>
        <xdr:cNvPr id="935" name="Picture 934">
          <a:extLst>
            <a:ext uri="{FF2B5EF4-FFF2-40B4-BE49-F238E27FC236}">
              <a16:creationId xmlns:a16="http://schemas.microsoft.com/office/drawing/2014/main" id="{5F2B7E0F-A776-480B-A57E-B9A2718020D2}"/>
            </a:ext>
          </a:extLst>
        </xdr:cNvPr>
        <xdr:cNvPicPr>
          <a:picLocks noChangeAspect="1"/>
        </xdr:cNvPicPr>
      </xdr:nvPicPr>
      <xdr:blipFill>
        <a:blip xmlns:r="http://schemas.openxmlformats.org/officeDocument/2006/relationships" r:embed="rId328" cstate="email">
          <a:extLst>
            <a:ext uri="{28A0092B-C50C-407E-A947-70E740481C1C}">
              <a14:useLocalDpi xmlns:a14="http://schemas.microsoft.com/office/drawing/2010/main"/>
            </a:ext>
          </a:extLst>
        </a:blip>
        <a:stretch>
          <a:fillRect/>
        </a:stretch>
      </xdr:blipFill>
      <xdr:spPr>
        <a:xfrm>
          <a:off x="1325882" y="451645020"/>
          <a:ext cx="961406" cy="1097280"/>
        </a:xfrm>
        <a:prstGeom prst="rect">
          <a:avLst/>
        </a:prstGeom>
      </xdr:spPr>
    </xdr:pic>
    <xdr:clientData/>
  </xdr:twoCellAnchor>
  <xdr:twoCellAnchor>
    <xdr:from>
      <xdr:col>1</xdr:col>
      <xdr:colOff>220980</xdr:colOff>
      <xdr:row>299</xdr:row>
      <xdr:rowOff>53341</xdr:rowOff>
    </xdr:from>
    <xdr:to>
      <xdr:col>1</xdr:col>
      <xdr:colOff>1455420</xdr:colOff>
      <xdr:row>299</xdr:row>
      <xdr:rowOff>989813</xdr:rowOff>
    </xdr:to>
    <xdr:pic>
      <xdr:nvPicPr>
        <xdr:cNvPr id="939" name="Picture 938">
          <a:extLst>
            <a:ext uri="{FF2B5EF4-FFF2-40B4-BE49-F238E27FC236}">
              <a16:creationId xmlns:a16="http://schemas.microsoft.com/office/drawing/2014/main" id="{4966F56B-ECBE-4045-BB43-3738CA1B5880}"/>
            </a:ext>
          </a:extLst>
        </xdr:cNvPr>
        <xdr:cNvPicPr>
          <a:picLocks noChangeAspect="1"/>
        </xdr:cNvPicPr>
      </xdr:nvPicPr>
      <xdr:blipFill>
        <a:blip xmlns:r="http://schemas.openxmlformats.org/officeDocument/2006/relationships" r:embed="rId329" cstate="email">
          <a:extLst>
            <a:ext uri="{28A0092B-C50C-407E-A947-70E740481C1C}">
              <a14:useLocalDpi xmlns:a14="http://schemas.microsoft.com/office/drawing/2010/main"/>
            </a:ext>
          </a:extLst>
        </a:blip>
        <a:stretch>
          <a:fillRect/>
        </a:stretch>
      </xdr:blipFill>
      <xdr:spPr>
        <a:xfrm>
          <a:off x="1226820" y="452856601"/>
          <a:ext cx="1234440" cy="936472"/>
        </a:xfrm>
        <a:prstGeom prst="rect">
          <a:avLst/>
        </a:prstGeom>
      </xdr:spPr>
    </xdr:pic>
    <xdr:clientData/>
  </xdr:twoCellAnchor>
  <xdr:twoCellAnchor>
    <xdr:from>
      <xdr:col>1</xdr:col>
      <xdr:colOff>60960</xdr:colOff>
      <xdr:row>221</xdr:row>
      <xdr:rowOff>167641</xdr:rowOff>
    </xdr:from>
    <xdr:to>
      <xdr:col>1</xdr:col>
      <xdr:colOff>1598075</xdr:colOff>
      <xdr:row>221</xdr:row>
      <xdr:rowOff>868680</xdr:rowOff>
    </xdr:to>
    <xdr:pic>
      <xdr:nvPicPr>
        <xdr:cNvPr id="20" name="Picture 19">
          <a:extLst>
            <a:ext uri="{FF2B5EF4-FFF2-40B4-BE49-F238E27FC236}">
              <a16:creationId xmlns:a16="http://schemas.microsoft.com/office/drawing/2014/main" id="{EE39D8C9-B827-4994-AA4B-A73FCC386F9E}"/>
            </a:ext>
          </a:extLst>
        </xdr:cNvPr>
        <xdr:cNvPicPr>
          <a:picLocks noChangeAspect="1"/>
        </xdr:cNvPicPr>
      </xdr:nvPicPr>
      <xdr:blipFill>
        <a:blip xmlns:r="http://schemas.openxmlformats.org/officeDocument/2006/relationships" r:embed="rId330" cstate="email">
          <a:extLst>
            <a:ext uri="{28A0092B-C50C-407E-A947-70E740481C1C}">
              <a14:useLocalDpi xmlns:a14="http://schemas.microsoft.com/office/drawing/2010/main"/>
            </a:ext>
          </a:extLst>
        </a:blip>
        <a:stretch>
          <a:fillRect/>
        </a:stretch>
      </xdr:blipFill>
      <xdr:spPr>
        <a:xfrm>
          <a:off x="1066800" y="454174861"/>
          <a:ext cx="1537115" cy="701039"/>
        </a:xfrm>
        <a:prstGeom prst="rect">
          <a:avLst/>
        </a:prstGeom>
      </xdr:spPr>
    </xdr:pic>
    <xdr:clientData/>
  </xdr:twoCellAnchor>
  <xdr:twoCellAnchor>
    <xdr:from>
      <xdr:col>1</xdr:col>
      <xdr:colOff>137160</xdr:colOff>
      <xdr:row>151</xdr:row>
      <xdr:rowOff>99060</xdr:rowOff>
    </xdr:from>
    <xdr:to>
      <xdr:col>1</xdr:col>
      <xdr:colOff>1508212</xdr:colOff>
      <xdr:row>151</xdr:row>
      <xdr:rowOff>1112520</xdr:rowOff>
    </xdr:to>
    <xdr:pic>
      <xdr:nvPicPr>
        <xdr:cNvPr id="21" name="Picture 20">
          <a:extLst>
            <a:ext uri="{FF2B5EF4-FFF2-40B4-BE49-F238E27FC236}">
              <a16:creationId xmlns:a16="http://schemas.microsoft.com/office/drawing/2014/main" id="{E4358E53-1979-41AC-971C-766C0B1A992C}"/>
            </a:ext>
          </a:extLst>
        </xdr:cNvPr>
        <xdr:cNvPicPr>
          <a:picLocks noChangeAspect="1"/>
        </xdr:cNvPicPr>
      </xdr:nvPicPr>
      <xdr:blipFill>
        <a:blip xmlns:r="http://schemas.openxmlformats.org/officeDocument/2006/relationships" r:embed="rId331" cstate="email">
          <a:extLst>
            <a:ext uri="{28A0092B-C50C-407E-A947-70E740481C1C}">
              <a14:useLocalDpi xmlns:a14="http://schemas.microsoft.com/office/drawing/2010/main"/>
            </a:ext>
          </a:extLst>
        </a:blip>
        <a:stretch>
          <a:fillRect/>
        </a:stretch>
      </xdr:blipFill>
      <xdr:spPr>
        <a:xfrm>
          <a:off x="1143000" y="455310240"/>
          <a:ext cx="1371052" cy="1013460"/>
        </a:xfrm>
        <a:prstGeom prst="rect">
          <a:avLst/>
        </a:prstGeom>
      </xdr:spPr>
    </xdr:pic>
    <xdr:clientData/>
  </xdr:twoCellAnchor>
  <xdr:twoCellAnchor>
    <xdr:from>
      <xdr:col>1</xdr:col>
      <xdr:colOff>289562</xdr:colOff>
      <xdr:row>112</xdr:row>
      <xdr:rowOff>15241</xdr:rowOff>
    </xdr:from>
    <xdr:to>
      <xdr:col>1</xdr:col>
      <xdr:colOff>1312118</xdr:colOff>
      <xdr:row>112</xdr:row>
      <xdr:rowOff>1104900</xdr:rowOff>
    </xdr:to>
    <xdr:pic>
      <xdr:nvPicPr>
        <xdr:cNvPr id="14" name="Picture 13">
          <a:extLst>
            <a:ext uri="{FF2B5EF4-FFF2-40B4-BE49-F238E27FC236}">
              <a16:creationId xmlns:a16="http://schemas.microsoft.com/office/drawing/2014/main" id="{4B9C0AA7-BA0E-46A5-B49A-3182E90BE78C}"/>
            </a:ext>
          </a:extLst>
        </xdr:cNvPr>
        <xdr:cNvPicPr>
          <a:picLocks noChangeAspect="1"/>
        </xdr:cNvPicPr>
      </xdr:nvPicPr>
      <xdr:blipFill>
        <a:blip xmlns:r="http://schemas.openxmlformats.org/officeDocument/2006/relationships" r:embed="rId332" cstate="email">
          <a:extLst>
            <a:ext uri="{28A0092B-C50C-407E-A947-70E740481C1C}">
              <a14:useLocalDpi xmlns:a14="http://schemas.microsoft.com/office/drawing/2010/main"/>
            </a:ext>
          </a:extLst>
        </a:blip>
        <a:stretch>
          <a:fillRect/>
        </a:stretch>
      </xdr:blipFill>
      <xdr:spPr>
        <a:xfrm>
          <a:off x="1295402" y="133769101"/>
          <a:ext cx="1022556" cy="1089659"/>
        </a:xfrm>
        <a:prstGeom prst="rect">
          <a:avLst/>
        </a:prstGeom>
      </xdr:spPr>
    </xdr:pic>
    <xdr:clientData/>
  </xdr:twoCellAnchor>
  <xdr:twoCellAnchor>
    <xdr:from>
      <xdr:col>1</xdr:col>
      <xdr:colOff>396240</xdr:colOff>
      <xdr:row>18</xdr:row>
      <xdr:rowOff>76201</xdr:rowOff>
    </xdr:from>
    <xdr:to>
      <xdr:col>1</xdr:col>
      <xdr:colOff>1229774</xdr:colOff>
      <xdr:row>18</xdr:row>
      <xdr:rowOff>1097280</xdr:rowOff>
    </xdr:to>
    <xdr:pic>
      <xdr:nvPicPr>
        <xdr:cNvPr id="23" name="Picture 22">
          <a:extLst>
            <a:ext uri="{FF2B5EF4-FFF2-40B4-BE49-F238E27FC236}">
              <a16:creationId xmlns:a16="http://schemas.microsoft.com/office/drawing/2014/main" id="{1EE4D5FC-358D-4A9D-AD3B-54D762C89765}"/>
            </a:ext>
          </a:extLst>
        </xdr:cNvPr>
        <xdr:cNvPicPr>
          <a:picLocks noChangeAspect="1"/>
        </xdr:cNvPicPr>
      </xdr:nvPicPr>
      <xdr:blipFill>
        <a:blip xmlns:r="http://schemas.openxmlformats.org/officeDocument/2006/relationships" r:embed="rId333" cstate="email">
          <a:extLst>
            <a:ext uri="{28A0092B-C50C-407E-A947-70E740481C1C}">
              <a14:useLocalDpi xmlns:a14="http://schemas.microsoft.com/office/drawing/2010/main"/>
            </a:ext>
          </a:extLst>
        </a:blip>
        <a:stretch>
          <a:fillRect/>
        </a:stretch>
      </xdr:blipFill>
      <xdr:spPr>
        <a:xfrm>
          <a:off x="1402080" y="457695301"/>
          <a:ext cx="833534" cy="1021079"/>
        </a:xfrm>
        <a:prstGeom prst="rect">
          <a:avLst/>
        </a:prstGeom>
      </xdr:spPr>
    </xdr:pic>
    <xdr:clientData/>
  </xdr:twoCellAnchor>
  <xdr:twoCellAnchor>
    <xdr:from>
      <xdr:col>1</xdr:col>
      <xdr:colOff>243841</xdr:colOff>
      <xdr:row>361</xdr:row>
      <xdr:rowOff>15240</xdr:rowOff>
    </xdr:from>
    <xdr:to>
      <xdr:col>1</xdr:col>
      <xdr:colOff>1348740</xdr:colOff>
      <xdr:row>361</xdr:row>
      <xdr:rowOff>1182862</xdr:rowOff>
    </xdr:to>
    <xdr:pic>
      <xdr:nvPicPr>
        <xdr:cNvPr id="928" name="Picture 927">
          <a:extLst>
            <a:ext uri="{FF2B5EF4-FFF2-40B4-BE49-F238E27FC236}">
              <a16:creationId xmlns:a16="http://schemas.microsoft.com/office/drawing/2014/main" id="{B93E3FF9-6FB3-4081-A122-1A07E86F74B0}"/>
            </a:ext>
          </a:extLst>
        </xdr:cNvPr>
        <xdr:cNvPicPr>
          <a:picLocks noChangeAspect="1"/>
        </xdr:cNvPicPr>
      </xdr:nvPicPr>
      <xdr:blipFill>
        <a:blip xmlns:r="http://schemas.openxmlformats.org/officeDocument/2006/relationships" r:embed="rId334" cstate="email">
          <a:extLst>
            <a:ext uri="{28A0092B-C50C-407E-A947-70E740481C1C}">
              <a14:useLocalDpi xmlns:a14="http://schemas.microsoft.com/office/drawing/2010/main"/>
            </a:ext>
          </a:extLst>
        </a:blip>
        <a:stretch>
          <a:fillRect/>
        </a:stretch>
      </xdr:blipFill>
      <xdr:spPr>
        <a:xfrm>
          <a:off x="1249681" y="458838300"/>
          <a:ext cx="1104899" cy="1167622"/>
        </a:xfrm>
        <a:prstGeom prst="rect">
          <a:avLst/>
        </a:prstGeom>
      </xdr:spPr>
    </xdr:pic>
    <xdr:clientData/>
  </xdr:twoCellAnchor>
  <xdr:twoCellAnchor>
    <xdr:from>
      <xdr:col>1</xdr:col>
      <xdr:colOff>121920</xdr:colOff>
      <xdr:row>122</xdr:row>
      <xdr:rowOff>38100</xdr:rowOff>
    </xdr:from>
    <xdr:to>
      <xdr:col>1</xdr:col>
      <xdr:colOff>1516380</xdr:colOff>
      <xdr:row>122</xdr:row>
      <xdr:rowOff>981138</xdr:rowOff>
    </xdr:to>
    <xdr:pic>
      <xdr:nvPicPr>
        <xdr:cNvPr id="940" name="Picture 939">
          <a:extLst>
            <a:ext uri="{FF2B5EF4-FFF2-40B4-BE49-F238E27FC236}">
              <a16:creationId xmlns:a16="http://schemas.microsoft.com/office/drawing/2014/main" id="{2FE91829-EE61-4D23-B39C-B6BF8A8522DC}"/>
            </a:ext>
          </a:extLst>
        </xdr:cNvPr>
        <xdr:cNvPicPr>
          <a:picLocks noChangeAspect="1"/>
        </xdr:cNvPicPr>
      </xdr:nvPicPr>
      <xdr:blipFill>
        <a:blip xmlns:r="http://schemas.openxmlformats.org/officeDocument/2006/relationships" r:embed="rId335" cstate="email">
          <a:extLst>
            <a:ext uri="{28A0092B-C50C-407E-A947-70E740481C1C}">
              <a14:useLocalDpi xmlns:a14="http://schemas.microsoft.com/office/drawing/2010/main"/>
            </a:ext>
          </a:extLst>
        </a:blip>
        <a:stretch>
          <a:fillRect/>
        </a:stretch>
      </xdr:blipFill>
      <xdr:spPr>
        <a:xfrm>
          <a:off x="1127760" y="460065120"/>
          <a:ext cx="1394460" cy="943038"/>
        </a:xfrm>
        <a:prstGeom prst="rect">
          <a:avLst/>
        </a:prstGeom>
      </xdr:spPr>
    </xdr:pic>
    <xdr:clientData/>
  </xdr:twoCellAnchor>
  <xdr:twoCellAnchor>
    <xdr:from>
      <xdr:col>1</xdr:col>
      <xdr:colOff>121920</xdr:colOff>
      <xdr:row>171</xdr:row>
      <xdr:rowOff>38100</xdr:rowOff>
    </xdr:from>
    <xdr:to>
      <xdr:col>1</xdr:col>
      <xdr:colOff>1501140</xdr:colOff>
      <xdr:row>171</xdr:row>
      <xdr:rowOff>1189350</xdr:rowOff>
    </xdr:to>
    <xdr:pic>
      <xdr:nvPicPr>
        <xdr:cNvPr id="941" name="Picture 940">
          <a:extLst>
            <a:ext uri="{FF2B5EF4-FFF2-40B4-BE49-F238E27FC236}">
              <a16:creationId xmlns:a16="http://schemas.microsoft.com/office/drawing/2014/main" id="{4D41C699-110B-4DEF-B01E-2CDBB4B09C64}"/>
            </a:ext>
          </a:extLst>
        </xdr:cNvPr>
        <xdr:cNvPicPr>
          <a:picLocks noChangeAspect="1"/>
        </xdr:cNvPicPr>
      </xdr:nvPicPr>
      <xdr:blipFill>
        <a:blip xmlns:r="http://schemas.openxmlformats.org/officeDocument/2006/relationships" r:embed="rId336" cstate="email">
          <a:extLst>
            <a:ext uri="{28A0092B-C50C-407E-A947-70E740481C1C}">
              <a14:useLocalDpi xmlns:a14="http://schemas.microsoft.com/office/drawing/2010/main"/>
            </a:ext>
          </a:extLst>
        </a:blip>
        <a:stretch>
          <a:fillRect/>
        </a:stretch>
      </xdr:blipFill>
      <xdr:spPr>
        <a:xfrm>
          <a:off x="1127760" y="461269080"/>
          <a:ext cx="1379220" cy="1151250"/>
        </a:xfrm>
        <a:prstGeom prst="rect">
          <a:avLst/>
        </a:prstGeom>
      </xdr:spPr>
    </xdr:pic>
    <xdr:clientData/>
  </xdr:twoCellAnchor>
  <xdr:twoCellAnchor>
    <xdr:from>
      <xdr:col>1</xdr:col>
      <xdr:colOff>160021</xdr:colOff>
      <xdr:row>314</xdr:row>
      <xdr:rowOff>91441</xdr:rowOff>
    </xdr:from>
    <xdr:to>
      <xdr:col>1</xdr:col>
      <xdr:colOff>1357544</xdr:colOff>
      <xdr:row>314</xdr:row>
      <xdr:rowOff>1120140</xdr:rowOff>
    </xdr:to>
    <xdr:pic>
      <xdr:nvPicPr>
        <xdr:cNvPr id="942" name="Picture 941">
          <a:extLst>
            <a:ext uri="{FF2B5EF4-FFF2-40B4-BE49-F238E27FC236}">
              <a16:creationId xmlns:a16="http://schemas.microsoft.com/office/drawing/2014/main" id="{63D443E4-E56E-401A-AAD9-18A14887F24C}"/>
            </a:ext>
          </a:extLst>
        </xdr:cNvPr>
        <xdr:cNvPicPr>
          <a:picLocks noChangeAspect="1"/>
        </xdr:cNvPicPr>
      </xdr:nvPicPr>
      <xdr:blipFill>
        <a:blip xmlns:r="http://schemas.openxmlformats.org/officeDocument/2006/relationships" r:embed="rId337" cstate="email">
          <a:extLst>
            <a:ext uri="{28A0092B-C50C-407E-A947-70E740481C1C}">
              <a14:useLocalDpi xmlns:a14="http://schemas.microsoft.com/office/drawing/2010/main"/>
            </a:ext>
          </a:extLst>
        </a:blip>
        <a:stretch>
          <a:fillRect/>
        </a:stretch>
      </xdr:blipFill>
      <xdr:spPr>
        <a:xfrm>
          <a:off x="1165861" y="462526381"/>
          <a:ext cx="1197523" cy="1028699"/>
        </a:xfrm>
        <a:prstGeom prst="rect">
          <a:avLst/>
        </a:prstGeom>
      </xdr:spPr>
    </xdr:pic>
    <xdr:clientData/>
  </xdr:twoCellAnchor>
  <xdr:twoCellAnchor>
    <xdr:from>
      <xdr:col>1</xdr:col>
      <xdr:colOff>160021</xdr:colOff>
      <xdr:row>284</xdr:row>
      <xdr:rowOff>60961</xdr:rowOff>
    </xdr:from>
    <xdr:to>
      <xdr:col>1</xdr:col>
      <xdr:colOff>1493521</xdr:colOff>
      <xdr:row>284</xdr:row>
      <xdr:rowOff>1074421</xdr:rowOff>
    </xdr:to>
    <xdr:pic>
      <xdr:nvPicPr>
        <xdr:cNvPr id="943" name="Picture 942">
          <a:extLst>
            <a:ext uri="{FF2B5EF4-FFF2-40B4-BE49-F238E27FC236}">
              <a16:creationId xmlns:a16="http://schemas.microsoft.com/office/drawing/2014/main" id="{787935AD-1D00-40BB-8EBF-EE939DEF4BA7}"/>
            </a:ext>
          </a:extLst>
        </xdr:cNvPr>
        <xdr:cNvPicPr>
          <a:picLocks noChangeAspect="1"/>
        </xdr:cNvPicPr>
      </xdr:nvPicPr>
      <xdr:blipFill>
        <a:blip xmlns:r="http://schemas.openxmlformats.org/officeDocument/2006/relationships" r:embed="rId338" cstate="email">
          <a:extLst>
            <a:ext uri="{28A0092B-C50C-407E-A947-70E740481C1C}">
              <a14:useLocalDpi xmlns:a14="http://schemas.microsoft.com/office/drawing/2010/main"/>
            </a:ext>
          </a:extLst>
        </a:blip>
        <a:stretch>
          <a:fillRect/>
        </a:stretch>
      </xdr:blipFill>
      <xdr:spPr>
        <a:xfrm>
          <a:off x="1165861" y="463699861"/>
          <a:ext cx="1333500" cy="1013460"/>
        </a:xfrm>
        <a:prstGeom prst="rect">
          <a:avLst/>
        </a:prstGeom>
      </xdr:spPr>
    </xdr:pic>
    <xdr:clientData/>
  </xdr:twoCellAnchor>
  <xdr:twoCellAnchor>
    <xdr:from>
      <xdr:col>1</xdr:col>
      <xdr:colOff>152400</xdr:colOff>
      <xdr:row>328</xdr:row>
      <xdr:rowOff>53340</xdr:rowOff>
    </xdr:from>
    <xdr:to>
      <xdr:col>1</xdr:col>
      <xdr:colOff>1424940</xdr:colOff>
      <xdr:row>328</xdr:row>
      <xdr:rowOff>1138850</xdr:rowOff>
    </xdr:to>
    <xdr:pic>
      <xdr:nvPicPr>
        <xdr:cNvPr id="944" name="Picture 943">
          <a:extLst>
            <a:ext uri="{FF2B5EF4-FFF2-40B4-BE49-F238E27FC236}">
              <a16:creationId xmlns:a16="http://schemas.microsoft.com/office/drawing/2014/main" id="{AEC4B1EB-5BB6-46AD-B07A-788086F8BFA4}"/>
            </a:ext>
          </a:extLst>
        </xdr:cNvPr>
        <xdr:cNvPicPr>
          <a:picLocks noChangeAspect="1"/>
        </xdr:cNvPicPr>
      </xdr:nvPicPr>
      <xdr:blipFill>
        <a:blip xmlns:r="http://schemas.openxmlformats.org/officeDocument/2006/relationships" r:embed="rId339" cstate="email">
          <a:extLst>
            <a:ext uri="{28A0092B-C50C-407E-A947-70E740481C1C}">
              <a14:useLocalDpi xmlns:a14="http://schemas.microsoft.com/office/drawing/2010/main"/>
            </a:ext>
          </a:extLst>
        </a:blip>
        <a:stretch>
          <a:fillRect/>
        </a:stretch>
      </xdr:blipFill>
      <xdr:spPr>
        <a:xfrm>
          <a:off x="1158240" y="464896200"/>
          <a:ext cx="1272540" cy="1085510"/>
        </a:xfrm>
        <a:prstGeom prst="rect">
          <a:avLst/>
        </a:prstGeom>
      </xdr:spPr>
    </xdr:pic>
    <xdr:clientData/>
  </xdr:twoCellAnchor>
  <xdr:twoCellAnchor>
    <xdr:from>
      <xdr:col>1</xdr:col>
      <xdr:colOff>182880</xdr:colOff>
      <xdr:row>209</xdr:row>
      <xdr:rowOff>167640</xdr:rowOff>
    </xdr:from>
    <xdr:to>
      <xdr:col>1</xdr:col>
      <xdr:colOff>1509183</xdr:colOff>
      <xdr:row>209</xdr:row>
      <xdr:rowOff>955040</xdr:rowOff>
    </xdr:to>
    <xdr:pic>
      <xdr:nvPicPr>
        <xdr:cNvPr id="462" name="Picture 461">
          <a:extLst>
            <a:ext uri="{FF2B5EF4-FFF2-40B4-BE49-F238E27FC236}">
              <a16:creationId xmlns:a16="http://schemas.microsoft.com/office/drawing/2014/main" id="{AA315B2F-7AA6-4566-9A7C-7B64BD87F660}"/>
            </a:ext>
          </a:extLst>
        </xdr:cNvPr>
        <xdr:cNvPicPr>
          <a:picLocks noChangeAspect="1"/>
        </xdr:cNvPicPr>
      </xdr:nvPicPr>
      <xdr:blipFill>
        <a:blip xmlns:r="http://schemas.openxmlformats.org/officeDocument/2006/relationships" r:embed="rId340" cstate="email">
          <a:extLst>
            <a:ext uri="{28A0092B-C50C-407E-A947-70E740481C1C}">
              <a14:useLocalDpi xmlns:a14="http://schemas.microsoft.com/office/drawing/2010/main"/>
            </a:ext>
          </a:extLst>
        </a:blip>
        <a:stretch>
          <a:fillRect/>
        </a:stretch>
      </xdr:blipFill>
      <xdr:spPr>
        <a:xfrm>
          <a:off x="1188720" y="466214460"/>
          <a:ext cx="1326303" cy="787400"/>
        </a:xfrm>
        <a:prstGeom prst="rect">
          <a:avLst/>
        </a:prstGeom>
      </xdr:spPr>
    </xdr:pic>
    <xdr:clientData/>
  </xdr:twoCellAnchor>
  <xdr:twoCellAnchor>
    <xdr:from>
      <xdr:col>1</xdr:col>
      <xdr:colOff>152401</xdr:colOff>
      <xdr:row>166</xdr:row>
      <xdr:rowOff>190500</xdr:rowOff>
    </xdr:from>
    <xdr:to>
      <xdr:col>1</xdr:col>
      <xdr:colOff>1565911</xdr:colOff>
      <xdr:row>166</xdr:row>
      <xdr:rowOff>876300</xdr:rowOff>
    </xdr:to>
    <xdr:pic>
      <xdr:nvPicPr>
        <xdr:cNvPr id="945" name="Picture 944">
          <a:extLst>
            <a:ext uri="{FF2B5EF4-FFF2-40B4-BE49-F238E27FC236}">
              <a16:creationId xmlns:a16="http://schemas.microsoft.com/office/drawing/2014/main" id="{AF1AEDB7-1571-4D2C-89F0-EB4A8068B4B8}"/>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158241" y="467441280"/>
          <a:ext cx="1413510" cy="685800"/>
        </a:xfrm>
        <a:prstGeom prst="rect">
          <a:avLst/>
        </a:prstGeom>
      </xdr:spPr>
    </xdr:pic>
    <xdr:clientData/>
  </xdr:twoCellAnchor>
  <xdr:twoCellAnchor>
    <xdr:from>
      <xdr:col>1</xdr:col>
      <xdr:colOff>167640</xdr:colOff>
      <xdr:row>417</xdr:row>
      <xdr:rowOff>0</xdr:rowOff>
    </xdr:from>
    <xdr:to>
      <xdr:col>1</xdr:col>
      <xdr:colOff>1581150</xdr:colOff>
      <xdr:row>417</xdr:row>
      <xdr:rowOff>0</xdr:rowOff>
    </xdr:to>
    <xdr:pic>
      <xdr:nvPicPr>
        <xdr:cNvPr id="463" name="Picture 462">
          <a:extLst>
            <a:ext uri="{FF2B5EF4-FFF2-40B4-BE49-F238E27FC236}">
              <a16:creationId xmlns:a16="http://schemas.microsoft.com/office/drawing/2014/main" id="{9A3A6AF6-6938-429B-973F-6DC53E9A629C}"/>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173480" y="468698580"/>
          <a:ext cx="1413510" cy="685800"/>
        </a:xfrm>
        <a:prstGeom prst="rect">
          <a:avLst/>
        </a:prstGeom>
      </xdr:spPr>
    </xdr:pic>
    <xdr:clientData/>
  </xdr:twoCellAnchor>
  <xdr:twoCellAnchor>
    <xdr:from>
      <xdr:col>1</xdr:col>
      <xdr:colOff>129540</xdr:colOff>
      <xdr:row>167</xdr:row>
      <xdr:rowOff>220980</xdr:rowOff>
    </xdr:from>
    <xdr:to>
      <xdr:col>1</xdr:col>
      <xdr:colOff>1543050</xdr:colOff>
      <xdr:row>167</xdr:row>
      <xdr:rowOff>906780</xdr:rowOff>
    </xdr:to>
    <xdr:pic>
      <xdr:nvPicPr>
        <xdr:cNvPr id="464" name="Picture 463">
          <a:extLst>
            <a:ext uri="{FF2B5EF4-FFF2-40B4-BE49-F238E27FC236}">
              <a16:creationId xmlns:a16="http://schemas.microsoft.com/office/drawing/2014/main" id="{FCE243C0-1759-446C-A80F-CCFDF0C3CEC0}"/>
            </a:ext>
          </a:extLst>
        </xdr:cNvPr>
        <xdr:cNvPicPr>
          <a:picLocks noChangeAspect="1"/>
        </xdr:cNvPicPr>
      </xdr:nvPicPr>
      <xdr:blipFill>
        <a:blip xmlns:r="http://schemas.openxmlformats.org/officeDocument/2006/relationships" r:embed="rId341" cstate="email">
          <a:extLst>
            <a:ext uri="{28A0092B-C50C-407E-A947-70E740481C1C}">
              <a14:useLocalDpi xmlns:a14="http://schemas.microsoft.com/office/drawing/2010/main"/>
            </a:ext>
          </a:extLst>
        </a:blip>
        <a:stretch>
          <a:fillRect/>
        </a:stretch>
      </xdr:blipFill>
      <xdr:spPr>
        <a:xfrm>
          <a:off x="1135380" y="195376800"/>
          <a:ext cx="1413510" cy="685800"/>
        </a:xfrm>
        <a:prstGeom prst="rect">
          <a:avLst/>
        </a:prstGeom>
      </xdr:spPr>
    </xdr:pic>
    <xdr:clientData/>
  </xdr:twoCellAnchor>
  <xdr:twoCellAnchor>
    <xdr:from>
      <xdr:col>1</xdr:col>
      <xdr:colOff>135466</xdr:colOff>
      <xdr:row>258</xdr:row>
      <xdr:rowOff>58206</xdr:rowOff>
    </xdr:from>
    <xdr:to>
      <xdr:col>1</xdr:col>
      <xdr:colOff>1551516</xdr:colOff>
      <xdr:row>258</xdr:row>
      <xdr:rowOff>1160656</xdr:rowOff>
    </xdr:to>
    <xdr:pic>
      <xdr:nvPicPr>
        <xdr:cNvPr id="460" name="Picture 283">
          <a:extLst>
            <a:ext uri="{FF2B5EF4-FFF2-40B4-BE49-F238E27FC236}">
              <a16:creationId xmlns:a16="http://schemas.microsoft.com/office/drawing/2014/main" id="{2FEAC9B1-3BFC-4F8B-B6AF-2CA530D846E2}"/>
            </a:ext>
          </a:extLst>
        </xdr:cNvPr>
        <xdr:cNvPicPr>
          <a:picLocks/>
        </xdr:cNvPicPr>
      </xdr:nvPicPr>
      <xdr:blipFill>
        <a:blip xmlns:r="http://schemas.openxmlformats.org/officeDocument/2006/relationships" r:embed="rId342" cstate="email">
          <a:extLst>
            <a:ext uri="{28A0092B-C50C-407E-A947-70E740481C1C}">
              <a14:useLocalDpi xmlns:a14="http://schemas.microsoft.com/office/drawing/2010/main"/>
            </a:ext>
          </a:extLst>
        </a:blip>
        <a:srcRect/>
        <a:stretch>
          <a:fillRect/>
        </a:stretch>
      </xdr:blipFill>
      <xdr:spPr bwMode="auto">
        <a:xfrm>
          <a:off x="1192741" y="1715556"/>
          <a:ext cx="1416050" cy="1102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63500</xdr:colOff>
      <xdr:row>312</xdr:row>
      <xdr:rowOff>42333</xdr:rowOff>
    </xdr:from>
    <xdr:to>
      <xdr:col>1</xdr:col>
      <xdr:colOff>1739900</xdr:colOff>
      <xdr:row>312</xdr:row>
      <xdr:rowOff>1087966</xdr:rowOff>
    </xdr:to>
    <xdr:pic>
      <xdr:nvPicPr>
        <xdr:cNvPr id="465" name="Picture 5">
          <a:extLst>
            <a:ext uri="{FF2B5EF4-FFF2-40B4-BE49-F238E27FC236}">
              <a16:creationId xmlns:a16="http://schemas.microsoft.com/office/drawing/2014/main" id="{470F25FB-5926-4BDD-BB0F-4C0F4FAD75A9}"/>
            </a:ext>
          </a:extLst>
        </xdr:cNvPr>
        <xdr:cNvPicPr>
          <a:picLocks noChangeAspect="1" noChangeArrowheads="1"/>
        </xdr:cNvPicPr>
      </xdr:nvPicPr>
      <xdr:blipFill>
        <a:blip xmlns:r="http://schemas.openxmlformats.org/officeDocument/2006/relationships" r:embed="rId343" cstate="email">
          <a:extLst>
            <a:ext uri="{28A0092B-C50C-407E-A947-70E740481C1C}">
              <a14:useLocalDpi xmlns:a14="http://schemas.microsoft.com/office/drawing/2010/main"/>
            </a:ext>
          </a:extLst>
        </a:blip>
        <a:srcRect/>
        <a:stretch>
          <a:fillRect/>
        </a:stretch>
      </xdr:blipFill>
      <xdr:spPr bwMode="auto">
        <a:xfrm>
          <a:off x="1117600" y="352056700"/>
          <a:ext cx="1676400" cy="104563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71966</xdr:colOff>
      <xdr:row>311</xdr:row>
      <xdr:rowOff>165100</xdr:rowOff>
    </xdr:from>
    <xdr:to>
      <xdr:col>1</xdr:col>
      <xdr:colOff>1680633</xdr:colOff>
      <xdr:row>311</xdr:row>
      <xdr:rowOff>1041400</xdr:rowOff>
    </xdr:to>
    <xdr:pic>
      <xdr:nvPicPr>
        <xdr:cNvPr id="467" name="Picture 4">
          <a:extLst>
            <a:ext uri="{FF2B5EF4-FFF2-40B4-BE49-F238E27FC236}">
              <a16:creationId xmlns:a16="http://schemas.microsoft.com/office/drawing/2014/main" id="{8312BC95-E73F-4830-8A07-147A3BF1D60F}"/>
            </a:ext>
          </a:extLst>
        </xdr:cNvPr>
        <xdr:cNvPicPr>
          <a:picLocks noChangeAspect="1" noChangeArrowheads="1"/>
        </xdr:cNvPicPr>
      </xdr:nvPicPr>
      <xdr:blipFill>
        <a:blip xmlns:r="http://schemas.openxmlformats.org/officeDocument/2006/relationships" r:embed="rId344" cstate="email">
          <a:extLst>
            <a:ext uri="{28A0092B-C50C-407E-A947-70E740481C1C}">
              <a14:useLocalDpi xmlns:a14="http://schemas.microsoft.com/office/drawing/2010/main"/>
            </a:ext>
          </a:extLst>
        </a:blip>
        <a:srcRect/>
        <a:stretch>
          <a:fillRect/>
        </a:stretch>
      </xdr:blipFill>
      <xdr:spPr bwMode="auto">
        <a:xfrm>
          <a:off x="1126066" y="350972967"/>
          <a:ext cx="1608667" cy="876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516467</xdr:colOff>
      <xdr:row>310</xdr:row>
      <xdr:rowOff>50801</xdr:rowOff>
    </xdr:from>
    <xdr:to>
      <xdr:col>1</xdr:col>
      <xdr:colOff>1193800</xdr:colOff>
      <xdr:row>310</xdr:row>
      <xdr:rowOff>1108825</xdr:rowOff>
    </xdr:to>
    <xdr:pic>
      <xdr:nvPicPr>
        <xdr:cNvPr id="478" name="Picture 7">
          <a:extLst>
            <a:ext uri="{FF2B5EF4-FFF2-40B4-BE49-F238E27FC236}">
              <a16:creationId xmlns:a16="http://schemas.microsoft.com/office/drawing/2014/main" id="{FA04DD47-3BFD-4C44-8F1A-E0DD0F975F91}"/>
            </a:ext>
          </a:extLst>
        </xdr:cNvPr>
        <xdr:cNvPicPr>
          <a:picLocks noChangeAspect="1" noChangeArrowheads="1"/>
        </xdr:cNvPicPr>
      </xdr:nvPicPr>
      <xdr:blipFill>
        <a:blip xmlns:r="http://schemas.openxmlformats.org/officeDocument/2006/relationships" r:embed="rId345" cstate="email">
          <a:extLst>
            <a:ext uri="{28A0092B-C50C-407E-A947-70E740481C1C}">
              <a14:useLocalDpi xmlns:a14="http://schemas.microsoft.com/office/drawing/2010/main"/>
            </a:ext>
          </a:extLst>
        </a:blip>
        <a:srcRect/>
        <a:stretch>
          <a:fillRect/>
        </a:stretch>
      </xdr:blipFill>
      <xdr:spPr bwMode="auto">
        <a:xfrm>
          <a:off x="1570567" y="350858668"/>
          <a:ext cx="677333" cy="10580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254000</xdr:colOff>
      <xdr:row>59</xdr:row>
      <xdr:rowOff>67734</xdr:rowOff>
    </xdr:from>
    <xdr:to>
      <xdr:col>1</xdr:col>
      <xdr:colOff>1549400</xdr:colOff>
      <xdr:row>59</xdr:row>
      <xdr:rowOff>1098666</xdr:rowOff>
    </xdr:to>
    <xdr:pic>
      <xdr:nvPicPr>
        <xdr:cNvPr id="488" name="Picture 8">
          <a:extLst>
            <a:ext uri="{FF2B5EF4-FFF2-40B4-BE49-F238E27FC236}">
              <a16:creationId xmlns:a16="http://schemas.microsoft.com/office/drawing/2014/main" id="{C6260613-A482-4AAB-ADBD-1FE82AC7D51E}"/>
            </a:ext>
          </a:extLst>
        </xdr:cNvPr>
        <xdr:cNvPicPr>
          <a:picLocks noChangeAspect="1" noChangeArrowheads="1"/>
        </xdr:cNvPicPr>
      </xdr:nvPicPr>
      <xdr:blipFill>
        <a:blip xmlns:r="http://schemas.openxmlformats.org/officeDocument/2006/relationships" r:embed="rId346" cstate="email">
          <a:extLst>
            <a:ext uri="{28A0092B-C50C-407E-A947-70E740481C1C}">
              <a14:useLocalDpi xmlns:a14="http://schemas.microsoft.com/office/drawing/2010/main"/>
            </a:ext>
          </a:extLst>
        </a:blip>
        <a:srcRect/>
        <a:stretch>
          <a:fillRect/>
        </a:stretch>
      </xdr:blipFill>
      <xdr:spPr bwMode="auto">
        <a:xfrm>
          <a:off x="1308100" y="72927634"/>
          <a:ext cx="1295400" cy="1030932"/>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0</xdr:colOff>
      <xdr:row>349</xdr:row>
      <xdr:rowOff>1</xdr:rowOff>
    </xdr:from>
    <xdr:to>
      <xdr:col>1</xdr:col>
      <xdr:colOff>1628775</xdr:colOff>
      <xdr:row>349</xdr:row>
      <xdr:rowOff>966223</xdr:rowOff>
    </xdr:to>
    <xdr:pic>
      <xdr:nvPicPr>
        <xdr:cNvPr id="947" name="Picture 946">
          <a:extLst>
            <a:ext uri="{FF2B5EF4-FFF2-40B4-BE49-F238E27FC236}">
              <a16:creationId xmlns:a16="http://schemas.microsoft.com/office/drawing/2014/main" id="{44311F5A-69F0-47CC-9B9A-F3D0DC0FA006}"/>
            </a:ext>
          </a:extLst>
        </xdr:cNvPr>
        <xdr:cNvPicPr>
          <a:picLocks noChangeAspect="1"/>
        </xdr:cNvPicPr>
      </xdr:nvPicPr>
      <xdr:blipFill>
        <a:blip xmlns:r="http://schemas.openxmlformats.org/officeDocument/2006/relationships" r:embed="rId347" cstate="email">
          <a:extLst>
            <a:ext uri="{28A0092B-C50C-407E-A947-70E740481C1C}">
              <a14:useLocalDpi xmlns:a14="http://schemas.microsoft.com/office/drawing/2010/main"/>
            </a:ext>
          </a:extLst>
        </a:blip>
        <a:stretch>
          <a:fillRect/>
        </a:stretch>
      </xdr:blipFill>
      <xdr:spPr>
        <a:xfrm>
          <a:off x="1009650" y="397402051"/>
          <a:ext cx="1628775" cy="966222"/>
        </a:xfrm>
        <a:prstGeom prst="rect">
          <a:avLst/>
        </a:prstGeom>
      </xdr:spPr>
    </xdr:pic>
    <xdr:clientData/>
  </xdr:twoCellAnchor>
  <xdr:twoCellAnchor>
    <xdr:from>
      <xdr:col>1</xdr:col>
      <xdr:colOff>0</xdr:colOff>
      <xdr:row>66</xdr:row>
      <xdr:rowOff>0</xdr:rowOff>
    </xdr:from>
    <xdr:to>
      <xdr:col>1</xdr:col>
      <xdr:colOff>1533525</xdr:colOff>
      <xdr:row>66</xdr:row>
      <xdr:rowOff>1147759</xdr:rowOff>
    </xdr:to>
    <xdr:pic>
      <xdr:nvPicPr>
        <xdr:cNvPr id="948" name="Picture 947">
          <a:extLst>
            <a:ext uri="{FF2B5EF4-FFF2-40B4-BE49-F238E27FC236}">
              <a16:creationId xmlns:a16="http://schemas.microsoft.com/office/drawing/2014/main" id="{9055BDAC-EBCC-4EC6-B8A9-AE241D9066DD}"/>
            </a:ext>
          </a:extLst>
        </xdr:cNvPr>
        <xdr:cNvPicPr>
          <a:picLocks noChangeAspect="1"/>
        </xdr:cNvPicPr>
      </xdr:nvPicPr>
      <xdr:blipFill>
        <a:blip xmlns:r="http://schemas.openxmlformats.org/officeDocument/2006/relationships" r:embed="rId348" cstate="email">
          <a:extLst>
            <a:ext uri="{28A0092B-C50C-407E-A947-70E740481C1C}">
              <a14:useLocalDpi xmlns:a14="http://schemas.microsoft.com/office/drawing/2010/main"/>
            </a:ext>
          </a:extLst>
        </a:blip>
        <a:stretch>
          <a:fillRect/>
        </a:stretch>
      </xdr:blipFill>
      <xdr:spPr>
        <a:xfrm>
          <a:off x="1009650" y="81762600"/>
          <a:ext cx="1533525" cy="1147759"/>
        </a:xfrm>
        <a:prstGeom prst="rect">
          <a:avLst/>
        </a:prstGeom>
      </xdr:spPr>
    </xdr:pic>
    <xdr:clientData/>
  </xdr:twoCellAnchor>
  <xdr:twoCellAnchor>
    <xdr:from>
      <xdr:col>1</xdr:col>
      <xdr:colOff>66675</xdr:colOff>
      <xdr:row>126</xdr:row>
      <xdr:rowOff>240029</xdr:rowOff>
    </xdr:from>
    <xdr:to>
      <xdr:col>1</xdr:col>
      <xdr:colOff>1619250</xdr:colOff>
      <xdr:row>126</xdr:row>
      <xdr:rowOff>1030433</xdr:rowOff>
    </xdr:to>
    <xdr:pic>
      <xdr:nvPicPr>
        <xdr:cNvPr id="490" name="Picture 489">
          <a:extLst>
            <a:ext uri="{FF2B5EF4-FFF2-40B4-BE49-F238E27FC236}">
              <a16:creationId xmlns:a16="http://schemas.microsoft.com/office/drawing/2014/main" id="{A1CFD9B4-F05D-45D9-BAF4-5F8CFC9A376B}"/>
            </a:ext>
          </a:extLst>
        </xdr:cNvPr>
        <xdr:cNvPicPr>
          <a:picLocks noChangeAspect="1"/>
        </xdr:cNvPicPr>
      </xdr:nvPicPr>
      <xdr:blipFill rotWithShape="1">
        <a:blip xmlns:r="http://schemas.openxmlformats.org/officeDocument/2006/relationships" r:embed="rId349" cstate="email">
          <a:extLst>
            <a:ext uri="{28A0092B-C50C-407E-A947-70E740481C1C}">
              <a14:useLocalDpi xmlns:a14="http://schemas.microsoft.com/office/drawing/2010/main"/>
            </a:ext>
          </a:extLst>
        </a:blip>
        <a:srcRect/>
        <a:stretch/>
      </xdr:blipFill>
      <xdr:spPr>
        <a:xfrm>
          <a:off x="1047750" y="153306779"/>
          <a:ext cx="1552575" cy="790404"/>
        </a:xfrm>
        <a:prstGeom prst="rect">
          <a:avLst/>
        </a:prstGeom>
      </xdr:spPr>
    </xdr:pic>
    <xdr:clientData/>
  </xdr:twoCellAnchor>
  <xdr:twoCellAnchor>
    <xdr:from>
      <xdr:col>1</xdr:col>
      <xdr:colOff>54527</xdr:colOff>
      <xdr:row>205</xdr:row>
      <xdr:rowOff>180975</xdr:rowOff>
    </xdr:from>
    <xdr:to>
      <xdr:col>1</xdr:col>
      <xdr:colOff>1569565</xdr:colOff>
      <xdr:row>205</xdr:row>
      <xdr:rowOff>970477</xdr:rowOff>
    </xdr:to>
    <xdr:pic>
      <xdr:nvPicPr>
        <xdr:cNvPr id="951" name="Picture 950">
          <a:extLst>
            <a:ext uri="{FF2B5EF4-FFF2-40B4-BE49-F238E27FC236}">
              <a16:creationId xmlns:a16="http://schemas.microsoft.com/office/drawing/2014/main" id="{9ACBC133-4040-4D43-8C4E-5C7B23CEB00A}"/>
            </a:ext>
          </a:extLst>
        </xdr:cNvPr>
        <xdr:cNvPicPr>
          <a:picLocks noChangeAspect="1"/>
        </xdr:cNvPicPr>
      </xdr:nvPicPr>
      <xdr:blipFill>
        <a:blip xmlns:r="http://schemas.openxmlformats.org/officeDocument/2006/relationships" r:embed="rId350" cstate="email">
          <a:extLst>
            <a:ext uri="{28A0092B-C50C-407E-A947-70E740481C1C}">
              <a14:useLocalDpi xmlns:a14="http://schemas.microsoft.com/office/drawing/2010/main"/>
            </a:ext>
          </a:extLst>
        </a:blip>
        <a:stretch>
          <a:fillRect/>
        </a:stretch>
      </xdr:blipFill>
      <xdr:spPr>
        <a:xfrm>
          <a:off x="1035602" y="238458375"/>
          <a:ext cx="1515038" cy="789502"/>
        </a:xfrm>
        <a:prstGeom prst="rect">
          <a:avLst/>
        </a:prstGeom>
        <a:noFill/>
        <a:ln>
          <a:noFill/>
        </a:ln>
      </xdr:spPr>
    </xdr:pic>
    <xdr:clientData/>
  </xdr:twoCellAnchor>
  <xdr:twoCellAnchor>
    <xdr:from>
      <xdr:col>1</xdr:col>
      <xdr:colOff>323850</xdr:colOff>
      <xdr:row>359</xdr:row>
      <xdr:rowOff>57150</xdr:rowOff>
    </xdr:from>
    <xdr:to>
      <xdr:col>1</xdr:col>
      <xdr:colOff>1381477</xdr:colOff>
      <xdr:row>359</xdr:row>
      <xdr:rowOff>1133475</xdr:rowOff>
    </xdr:to>
    <xdr:pic>
      <xdr:nvPicPr>
        <xdr:cNvPr id="946" name="Picture 945">
          <a:extLst>
            <a:ext uri="{FF2B5EF4-FFF2-40B4-BE49-F238E27FC236}">
              <a16:creationId xmlns:a16="http://schemas.microsoft.com/office/drawing/2014/main" id="{606A1D21-2029-4137-B044-1B432367F65F}"/>
            </a:ext>
          </a:extLst>
        </xdr:cNvPr>
        <xdr:cNvPicPr>
          <a:picLocks noChangeAspect="1"/>
        </xdr:cNvPicPr>
      </xdr:nvPicPr>
      <xdr:blipFill>
        <a:blip xmlns:r="http://schemas.openxmlformats.org/officeDocument/2006/relationships" r:embed="rId351" cstate="email">
          <a:extLst>
            <a:ext uri="{28A0092B-C50C-407E-A947-70E740481C1C}">
              <a14:useLocalDpi xmlns:a14="http://schemas.microsoft.com/office/drawing/2010/main"/>
            </a:ext>
          </a:extLst>
        </a:blip>
        <a:stretch>
          <a:fillRect/>
        </a:stretch>
      </xdr:blipFill>
      <xdr:spPr>
        <a:xfrm>
          <a:off x="1304925" y="413556450"/>
          <a:ext cx="1057627" cy="1076325"/>
        </a:xfrm>
        <a:prstGeom prst="rect">
          <a:avLst/>
        </a:prstGeom>
        <a:noFill/>
        <a:ln>
          <a:noFill/>
        </a:ln>
      </xdr:spPr>
    </xdr:pic>
    <xdr:clientData/>
  </xdr:twoCellAnchor>
  <xdr:twoCellAnchor>
    <xdr:from>
      <xdr:col>1</xdr:col>
      <xdr:colOff>352425</xdr:colOff>
      <xdr:row>159</xdr:row>
      <xdr:rowOff>123825</xdr:rowOff>
    </xdr:from>
    <xdr:to>
      <xdr:col>1</xdr:col>
      <xdr:colOff>1314450</xdr:colOff>
      <xdr:row>159</xdr:row>
      <xdr:rowOff>1105618</xdr:rowOff>
    </xdr:to>
    <xdr:pic>
      <xdr:nvPicPr>
        <xdr:cNvPr id="956" name="Picture 955">
          <a:extLst>
            <a:ext uri="{FF2B5EF4-FFF2-40B4-BE49-F238E27FC236}">
              <a16:creationId xmlns:a16="http://schemas.microsoft.com/office/drawing/2014/main" id="{FAA7F4CF-293D-4953-AC8B-F970B6FA03C0}"/>
            </a:ext>
          </a:extLst>
        </xdr:cNvPr>
        <xdr:cNvPicPr>
          <a:picLocks noChangeAspect="1"/>
        </xdr:cNvPicPr>
      </xdr:nvPicPr>
      <xdr:blipFill>
        <a:blip xmlns:r="http://schemas.openxmlformats.org/officeDocument/2006/relationships" r:embed="rId352" cstate="email">
          <a:extLst>
            <a:ext uri="{28A0092B-C50C-407E-A947-70E740481C1C}">
              <a14:useLocalDpi xmlns:a14="http://schemas.microsoft.com/office/drawing/2010/main"/>
            </a:ext>
          </a:extLst>
        </a:blip>
        <a:stretch>
          <a:fillRect/>
        </a:stretch>
      </xdr:blipFill>
      <xdr:spPr>
        <a:xfrm>
          <a:off x="1333500" y="190395225"/>
          <a:ext cx="962025" cy="981793"/>
        </a:xfrm>
        <a:prstGeom prst="rect">
          <a:avLst/>
        </a:prstGeom>
        <a:noFill/>
        <a:ln>
          <a:noFill/>
        </a:ln>
      </xdr:spPr>
    </xdr:pic>
    <xdr:clientData/>
  </xdr:twoCellAnchor>
  <xdr:twoCellAnchor>
    <xdr:from>
      <xdr:col>1</xdr:col>
      <xdr:colOff>142875</xdr:colOff>
      <xdr:row>133</xdr:row>
      <xdr:rowOff>85725</xdr:rowOff>
    </xdr:from>
    <xdr:to>
      <xdr:col>1</xdr:col>
      <xdr:colOff>1546638</xdr:colOff>
      <xdr:row>133</xdr:row>
      <xdr:rowOff>1085850</xdr:rowOff>
    </xdr:to>
    <xdr:pic>
      <xdr:nvPicPr>
        <xdr:cNvPr id="957" name="Picture 956">
          <a:extLst>
            <a:ext uri="{FF2B5EF4-FFF2-40B4-BE49-F238E27FC236}">
              <a16:creationId xmlns:a16="http://schemas.microsoft.com/office/drawing/2014/main" id="{018BAFB8-BCBA-471C-BC7E-9E8008F6F408}"/>
            </a:ext>
          </a:extLst>
        </xdr:cNvPr>
        <xdr:cNvPicPr>
          <a:picLocks noChangeAspect="1"/>
        </xdr:cNvPicPr>
      </xdr:nvPicPr>
      <xdr:blipFill>
        <a:blip xmlns:r="http://schemas.openxmlformats.org/officeDocument/2006/relationships" r:embed="rId353" cstate="email">
          <a:extLst>
            <a:ext uri="{28A0092B-C50C-407E-A947-70E740481C1C}">
              <a14:useLocalDpi xmlns:a14="http://schemas.microsoft.com/office/drawing/2010/main"/>
            </a:ext>
          </a:extLst>
        </a:blip>
        <a:stretch>
          <a:fillRect/>
        </a:stretch>
      </xdr:blipFill>
      <xdr:spPr>
        <a:xfrm>
          <a:off x="1123950" y="8924925"/>
          <a:ext cx="1403763" cy="1000125"/>
        </a:xfrm>
        <a:prstGeom prst="rect">
          <a:avLst/>
        </a:prstGeom>
      </xdr:spPr>
    </xdr:pic>
    <xdr:clientData/>
  </xdr:twoCellAnchor>
  <xdr:twoCellAnchor>
    <xdr:from>
      <xdr:col>1</xdr:col>
      <xdr:colOff>47625</xdr:colOff>
      <xdr:row>149</xdr:row>
      <xdr:rowOff>95250</xdr:rowOff>
    </xdr:from>
    <xdr:to>
      <xdr:col>1</xdr:col>
      <xdr:colOff>1628775</xdr:colOff>
      <xdr:row>149</xdr:row>
      <xdr:rowOff>1059995</xdr:rowOff>
    </xdr:to>
    <xdr:pic>
      <xdr:nvPicPr>
        <xdr:cNvPr id="958" name="Picture 957">
          <a:extLst>
            <a:ext uri="{FF2B5EF4-FFF2-40B4-BE49-F238E27FC236}">
              <a16:creationId xmlns:a16="http://schemas.microsoft.com/office/drawing/2014/main" id="{1AB26857-419C-4421-88E9-E4F873F95B51}"/>
            </a:ext>
          </a:extLst>
        </xdr:cNvPr>
        <xdr:cNvPicPr>
          <a:picLocks noChangeAspect="1"/>
        </xdr:cNvPicPr>
      </xdr:nvPicPr>
      <xdr:blipFill>
        <a:blip xmlns:r="http://schemas.openxmlformats.org/officeDocument/2006/relationships" r:embed="rId354" cstate="email">
          <a:extLst>
            <a:ext uri="{28A0092B-C50C-407E-A947-70E740481C1C}">
              <a14:useLocalDpi xmlns:a14="http://schemas.microsoft.com/office/drawing/2010/main"/>
            </a:ext>
          </a:extLst>
        </a:blip>
        <a:stretch>
          <a:fillRect/>
        </a:stretch>
      </xdr:blipFill>
      <xdr:spPr>
        <a:xfrm>
          <a:off x="1028700" y="28136850"/>
          <a:ext cx="1581150" cy="964745"/>
        </a:xfrm>
        <a:prstGeom prst="rect">
          <a:avLst/>
        </a:prstGeom>
      </xdr:spPr>
    </xdr:pic>
    <xdr:clientData/>
  </xdr:twoCellAnchor>
  <xdr:twoCellAnchor>
    <xdr:from>
      <xdr:col>1</xdr:col>
      <xdr:colOff>57151</xdr:colOff>
      <xdr:row>125</xdr:row>
      <xdr:rowOff>66676</xdr:rowOff>
    </xdr:from>
    <xdr:to>
      <xdr:col>1</xdr:col>
      <xdr:colOff>1614166</xdr:colOff>
      <xdr:row>125</xdr:row>
      <xdr:rowOff>1076325</xdr:rowOff>
    </xdr:to>
    <xdr:pic>
      <xdr:nvPicPr>
        <xdr:cNvPr id="959" name="Picture 958">
          <a:extLst>
            <a:ext uri="{FF2B5EF4-FFF2-40B4-BE49-F238E27FC236}">
              <a16:creationId xmlns:a16="http://schemas.microsoft.com/office/drawing/2014/main" id="{2407848B-CC19-448B-B5EA-EE696EB4BDF7}"/>
            </a:ext>
          </a:extLst>
        </xdr:cNvPr>
        <xdr:cNvPicPr>
          <a:picLocks noChangeAspect="1"/>
        </xdr:cNvPicPr>
      </xdr:nvPicPr>
      <xdr:blipFill>
        <a:blip xmlns:r="http://schemas.openxmlformats.org/officeDocument/2006/relationships" r:embed="rId355" cstate="email">
          <a:extLst>
            <a:ext uri="{28A0092B-C50C-407E-A947-70E740481C1C}">
              <a14:useLocalDpi xmlns:a14="http://schemas.microsoft.com/office/drawing/2010/main"/>
            </a:ext>
          </a:extLst>
        </a:blip>
        <a:stretch>
          <a:fillRect/>
        </a:stretch>
      </xdr:blipFill>
      <xdr:spPr>
        <a:xfrm>
          <a:off x="1038226" y="153133426"/>
          <a:ext cx="1557015" cy="1009649"/>
        </a:xfrm>
        <a:prstGeom prst="rect">
          <a:avLst/>
        </a:prstGeom>
      </xdr:spPr>
    </xdr:pic>
    <xdr:clientData/>
  </xdr:twoCellAnchor>
  <xdr:twoCellAnchor>
    <xdr:from>
      <xdr:col>1</xdr:col>
      <xdr:colOff>85725</xdr:colOff>
      <xdr:row>208</xdr:row>
      <xdr:rowOff>152401</xdr:rowOff>
    </xdr:from>
    <xdr:to>
      <xdr:col>1</xdr:col>
      <xdr:colOff>1584451</xdr:colOff>
      <xdr:row>208</xdr:row>
      <xdr:rowOff>962024</xdr:rowOff>
    </xdr:to>
    <xdr:pic>
      <xdr:nvPicPr>
        <xdr:cNvPr id="33" name="Picture 32">
          <a:extLst>
            <a:ext uri="{FF2B5EF4-FFF2-40B4-BE49-F238E27FC236}">
              <a16:creationId xmlns:a16="http://schemas.microsoft.com/office/drawing/2014/main" id="{287E6C59-2B12-4195-A486-87D5BB0BB2FF}"/>
            </a:ext>
          </a:extLst>
        </xdr:cNvPr>
        <xdr:cNvPicPr>
          <a:picLocks noChangeAspect="1"/>
        </xdr:cNvPicPr>
      </xdr:nvPicPr>
      <xdr:blipFill>
        <a:blip xmlns:r="http://schemas.openxmlformats.org/officeDocument/2006/relationships" r:embed="rId356" cstate="email">
          <a:extLst>
            <a:ext uri="{28A0092B-C50C-407E-A947-70E740481C1C}">
              <a14:useLocalDpi xmlns:a14="http://schemas.microsoft.com/office/drawing/2010/main"/>
            </a:ext>
          </a:extLst>
        </a:blip>
        <a:stretch>
          <a:fillRect/>
        </a:stretch>
      </xdr:blipFill>
      <xdr:spPr>
        <a:xfrm>
          <a:off x="1066800" y="40195501"/>
          <a:ext cx="1498726" cy="809623"/>
        </a:xfrm>
        <a:prstGeom prst="rect">
          <a:avLst/>
        </a:prstGeom>
      </xdr:spPr>
    </xdr:pic>
    <xdr:clientData/>
  </xdr:twoCellAnchor>
  <xdr:twoCellAnchor>
    <xdr:from>
      <xdr:col>1</xdr:col>
      <xdr:colOff>85726</xdr:colOff>
      <xdr:row>196</xdr:row>
      <xdr:rowOff>142875</xdr:rowOff>
    </xdr:from>
    <xdr:to>
      <xdr:col>1</xdr:col>
      <xdr:colOff>1603050</xdr:colOff>
      <xdr:row>196</xdr:row>
      <xdr:rowOff>847725</xdr:rowOff>
    </xdr:to>
    <xdr:pic>
      <xdr:nvPicPr>
        <xdr:cNvPr id="34" name="Picture 33">
          <a:extLst>
            <a:ext uri="{FF2B5EF4-FFF2-40B4-BE49-F238E27FC236}">
              <a16:creationId xmlns:a16="http://schemas.microsoft.com/office/drawing/2014/main" id="{8C23D31E-7042-4F0A-B86C-BC2EA0295712}"/>
            </a:ext>
          </a:extLst>
        </xdr:cNvPr>
        <xdr:cNvPicPr>
          <a:picLocks noChangeAspect="1"/>
        </xdr:cNvPicPr>
      </xdr:nvPicPr>
      <xdr:blipFill>
        <a:blip xmlns:r="http://schemas.openxmlformats.org/officeDocument/2006/relationships" r:embed="rId357" cstate="email">
          <a:extLst>
            <a:ext uri="{28A0092B-C50C-407E-A947-70E740481C1C}">
              <a14:useLocalDpi xmlns:a14="http://schemas.microsoft.com/office/drawing/2010/main"/>
            </a:ext>
          </a:extLst>
        </a:blip>
        <a:stretch>
          <a:fillRect/>
        </a:stretch>
      </xdr:blipFill>
      <xdr:spPr>
        <a:xfrm>
          <a:off x="1066801" y="233619675"/>
          <a:ext cx="1517324" cy="704850"/>
        </a:xfrm>
        <a:prstGeom prst="rect">
          <a:avLst/>
        </a:prstGeom>
      </xdr:spPr>
    </xdr:pic>
    <xdr:clientData/>
  </xdr:twoCellAnchor>
  <xdr:twoCellAnchor>
    <xdr:from>
      <xdr:col>1</xdr:col>
      <xdr:colOff>50078</xdr:colOff>
      <xdr:row>194</xdr:row>
      <xdr:rowOff>171450</xdr:rowOff>
    </xdr:from>
    <xdr:to>
      <xdr:col>1</xdr:col>
      <xdr:colOff>1593964</xdr:colOff>
      <xdr:row>194</xdr:row>
      <xdr:rowOff>809625</xdr:rowOff>
    </xdr:to>
    <xdr:pic>
      <xdr:nvPicPr>
        <xdr:cNvPr id="35" name="Picture 34">
          <a:extLst>
            <a:ext uri="{FF2B5EF4-FFF2-40B4-BE49-F238E27FC236}">
              <a16:creationId xmlns:a16="http://schemas.microsoft.com/office/drawing/2014/main" id="{17CA64AF-6D70-4161-B165-85077E4827A4}"/>
            </a:ext>
          </a:extLst>
        </xdr:cNvPr>
        <xdr:cNvPicPr>
          <a:picLocks noChangeAspect="1"/>
        </xdr:cNvPicPr>
      </xdr:nvPicPr>
      <xdr:blipFill>
        <a:blip xmlns:r="http://schemas.openxmlformats.org/officeDocument/2006/relationships" r:embed="rId358" cstate="email">
          <a:extLst>
            <a:ext uri="{28A0092B-C50C-407E-A947-70E740481C1C}">
              <a14:useLocalDpi xmlns:a14="http://schemas.microsoft.com/office/drawing/2010/main"/>
            </a:ext>
          </a:extLst>
        </a:blip>
        <a:stretch>
          <a:fillRect/>
        </a:stretch>
      </xdr:blipFill>
      <xdr:spPr>
        <a:xfrm>
          <a:off x="1031153" y="233648250"/>
          <a:ext cx="1543886" cy="638175"/>
        </a:xfrm>
        <a:prstGeom prst="rect">
          <a:avLst/>
        </a:prstGeom>
      </xdr:spPr>
    </xdr:pic>
    <xdr:clientData/>
  </xdr:twoCellAnchor>
  <xdr:twoCellAnchor>
    <xdr:from>
      <xdr:col>1</xdr:col>
      <xdr:colOff>38101</xdr:colOff>
      <xdr:row>193</xdr:row>
      <xdr:rowOff>266701</xdr:rowOff>
    </xdr:from>
    <xdr:to>
      <xdr:col>1</xdr:col>
      <xdr:colOff>1641119</xdr:colOff>
      <xdr:row>193</xdr:row>
      <xdr:rowOff>733425</xdr:rowOff>
    </xdr:to>
    <xdr:pic>
      <xdr:nvPicPr>
        <xdr:cNvPr id="36" name="Picture 35">
          <a:extLst>
            <a:ext uri="{FF2B5EF4-FFF2-40B4-BE49-F238E27FC236}">
              <a16:creationId xmlns:a16="http://schemas.microsoft.com/office/drawing/2014/main" id="{96553CB2-4728-46EF-85B9-ECE87A18EC70}"/>
            </a:ext>
          </a:extLst>
        </xdr:cNvPr>
        <xdr:cNvPicPr>
          <a:picLocks noChangeAspect="1"/>
        </xdr:cNvPicPr>
      </xdr:nvPicPr>
      <xdr:blipFill>
        <a:blip xmlns:r="http://schemas.openxmlformats.org/officeDocument/2006/relationships" r:embed="rId359" cstate="email">
          <a:extLst>
            <a:ext uri="{28A0092B-C50C-407E-A947-70E740481C1C}">
              <a14:useLocalDpi xmlns:a14="http://schemas.microsoft.com/office/drawing/2010/main"/>
            </a:ext>
          </a:extLst>
        </a:blip>
        <a:stretch>
          <a:fillRect/>
        </a:stretch>
      </xdr:blipFill>
      <xdr:spPr>
        <a:xfrm>
          <a:off x="1019176" y="233743501"/>
          <a:ext cx="1603018" cy="466724"/>
        </a:xfrm>
        <a:prstGeom prst="rect">
          <a:avLst/>
        </a:prstGeom>
      </xdr:spPr>
    </xdr:pic>
    <xdr:clientData/>
  </xdr:twoCellAnchor>
  <xdr:twoCellAnchor>
    <xdr:from>
      <xdr:col>1</xdr:col>
      <xdr:colOff>38101</xdr:colOff>
      <xdr:row>195</xdr:row>
      <xdr:rowOff>114301</xdr:rowOff>
    </xdr:from>
    <xdr:to>
      <xdr:col>1</xdr:col>
      <xdr:colOff>1619459</xdr:colOff>
      <xdr:row>195</xdr:row>
      <xdr:rowOff>857251</xdr:rowOff>
    </xdr:to>
    <xdr:pic>
      <xdr:nvPicPr>
        <xdr:cNvPr id="37" name="Picture 36">
          <a:extLst>
            <a:ext uri="{FF2B5EF4-FFF2-40B4-BE49-F238E27FC236}">
              <a16:creationId xmlns:a16="http://schemas.microsoft.com/office/drawing/2014/main" id="{A52304F9-40BE-4D15-8011-2895B3D7684E}"/>
            </a:ext>
          </a:extLst>
        </xdr:cNvPr>
        <xdr:cNvPicPr>
          <a:picLocks noChangeAspect="1"/>
        </xdr:cNvPicPr>
      </xdr:nvPicPr>
      <xdr:blipFill>
        <a:blip xmlns:r="http://schemas.openxmlformats.org/officeDocument/2006/relationships" r:embed="rId360" cstate="email">
          <a:extLst>
            <a:ext uri="{28A0092B-C50C-407E-A947-70E740481C1C}">
              <a14:useLocalDpi xmlns:a14="http://schemas.microsoft.com/office/drawing/2010/main"/>
            </a:ext>
          </a:extLst>
        </a:blip>
        <a:stretch>
          <a:fillRect/>
        </a:stretch>
      </xdr:blipFill>
      <xdr:spPr>
        <a:xfrm>
          <a:off x="1019176" y="235991401"/>
          <a:ext cx="1581358" cy="742950"/>
        </a:xfrm>
        <a:prstGeom prst="rect">
          <a:avLst/>
        </a:prstGeom>
      </xdr:spPr>
    </xdr:pic>
    <xdr:clientData/>
  </xdr:twoCellAnchor>
  <xdr:twoCellAnchor>
    <xdr:from>
      <xdr:col>1</xdr:col>
      <xdr:colOff>28575</xdr:colOff>
      <xdr:row>213</xdr:row>
      <xdr:rowOff>200025</xdr:rowOff>
    </xdr:from>
    <xdr:to>
      <xdr:col>1</xdr:col>
      <xdr:colOff>1624919</xdr:colOff>
      <xdr:row>213</xdr:row>
      <xdr:rowOff>838200</xdr:rowOff>
    </xdr:to>
    <xdr:pic>
      <xdr:nvPicPr>
        <xdr:cNvPr id="45" name="Picture 44">
          <a:extLst>
            <a:ext uri="{FF2B5EF4-FFF2-40B4-BE49-F238E27FC236}">
              <a16:creationId xmlns:a16="http://schemas.microsoft.com/office/drawing/2014/main" id="{C7DE1EC0-F901-40D9-A791-C2DE5E9A1D8A}"/>
            </a:ext>
          </a:extLst>
        </xdr:cNvPr>
        <xdr:cNvPicPr>
          <a:picLocks noChangeAspect="1"/>
        </xdr:cNvPicPr>
      </xdr:nvPicPr>
      <xdr:blipFill>
        <a:blip xmlns:r="http://schemas.openxmlformats.org/officeDocument/2006/relationships" r:embed="rId361" cstate="email">
          <a:extLst>
            <a:ext uri="{28A0092B-C50C-407E-A947-70E740481C1C}">
              <a14:useLocalDpi xmlns:a14="http://schemas.microsoft.com/office/drawing/2010/main"/>
            </a:ext>
          </a:extLst>
        </a:blip>
        <a:stretch>
          <a:fillRect/>
        </a:stretch>
      </xdr:blipFill>
      <xdr:spPr>
        <a:xfrm>
          <a:off x="1009650" y="3038475"/>
          <a:ext cx="1596344" cy="638175"/>
        </a:xfrm>
        <a:prstGeom prst="rect">
          <a:avLst/>
        </a:prstGeom>
      </xdr:spPr>
    </xdr:pic>
    <xdr:clientData/>
  </xdr:twoCellAnchor>
  <xdr:twoCellAnchor>
    <xdr:from>
      <xdr:col>1</xdr:col>
      <xdr:colOff>57150</xdr:colOff>
      <xdr:row>222</xdr:row>
      <xdr:rowOff>304800</xdr:rowOff>
    </xdr:from>
    <xdr:to>
      <xdr:col>1</xdr:col>
      <xdr:colOff>1601223</xdr:colOff>
      <xdr:row>222</xdr:row>
      <xdr:rowOff>733425</xdr:rowOff>
    </xdr:to>
    <xdr:pic>
      <xdr:nvPicPr>
        <xdr:cNvPr id="46" name="Picture 45">
          <a:extLst>
            <a:ext uri="{FF2B5EF4-FFF2-40B4-BE49-F238E27FC236}">
              <a16:creationId xmlns:a16="http://schemas.microsoft.com/office/drawing/2014/main" id="{74072B25-DFED-4739-BCCA-132A66BBCF84}"/>
            </a:ext>
          </a:extLst>
        </xdr:cNvPr>
        <xdr:cNvPicPr>
          <a:picLocks noChangeAspect="1"/>
        </xdr:cNvPicPr>
      </xdr:nvPicPr>
      <xdr:blipFill>
        <a:blip xmlns:r="http://schemas.openxmlformats.org/officeDocument/2006/relationships" r:embed="rId362" cstate="email">
          <a:extLst>
            <a:ext uri="{28A0092B-C50C-407E-A947-70E740481C1C}">
              <a14:useLocalDpi xmlns:a14="http://schemas.microsoft.com/office/drawing/2010/main"/>
            </a:ext>
          </a:extLst>
        </a:blip>
        <a:stretch>
          <a:fillRect/>
        </a:stretch>
      </xdr:blipFill>
      <xdr:spPr>
        <a:xfrm>
          <a:off x="1038225" y="6743700"/>
          <a:ext cx="1544073" cy="428625"/>
        </a:xfrm>
        <a:prstGeom prst="rect">
          <a:avLst/>
        </a:prstGeom>
      </xdr:spPr>
    </xdr:pic>
    <xdr:clientData/>
  </xdr:twoCellAnchor>
  <xdr:twoCellAnchor>
    <xdr:from>
      <xdr:col>1</xdr:col>
      <xdr:colOff>85726</xdr:colOff>
      <xdr:row>185</xdr:row>
      <xdr:rowOff>190500</xdr:rowOff>
    </xdr:from>
    <xdr:to>
      <xdr:col>1</xdr:col>
      <xdr:colOff>1628775</xdr:colOff>
      <xdr:row>185</xdr:row>
      <xdr:rowOff>911841</xdr:rowOff>
    </xdr:to>
    <xdr:pic>
      <xdr:nvPicPr>
        <xdr:cNvPr id="51" name="Picture 50">
          <a:extLst>
            <a:ext uri="{FF2B5EF4-FFF2-40B4-BE49-F238E27FC236}">
              <a16:creationId xmlns:a16="http://schemas.microsoft.com/office/drawing/2014/main" id="{1A2D1AB5-17AC-46C5-9C4C-5176869EFC79}"/>
            </a:ext>
          </a:extLst>
        </xdr:cNvPr>
        <xdr:cNvPicPr>
          <a:picLocks noChangeAspect="1"/>
        </xdr:cNvPicPr>
      </xdr:nvPicPr>
      <xdr:blipFill>
        <a:blip xmlns:r="http://schemas.openxmlformats.org/officeDocument/2006/relationships" r:embed="rId363" cstate="email">
          <a:extLst>
            <a:ext uri="{28A0092B-C50C-407E-A947-70E740481C1C}">
              <a14:useLocalDpi xmlns:a14="http://schemas.microsoft.com/office/drawing/2010/main"/>
            </a:ext>
          </a:extLst>
        </a:blip>
        <a:stretch>
          <a:fillRect/>
        </a:stretch>
      </xdr:blipFill>
      <xdr:spPr>
        <a:xfrm>
          <a:off x="1066801" y="225266250"/>
          <a:ext cx="1543049" cy="721341"/>
        </a:xfrm>
        <a:prstGeom prst="rect">
          <a:avLst/>
        </a:prstGeom>
      </xdr:spPr>
    </xdr:pic>
    <xdr:clientData/>
  </xdr:twoCellAnchor>
  <xdr:twoCellAnchor>
    <xdr:from>
      <xdr:col>1</xdr:col>
      <xdr:colOff>28575</xdr:colOff>
      <xdr:row>405</xdr:row>
      <xdr:rowOff>200025</xdr:rowOff>
    </xdr:from>
    <xdr:to>
      <xdr:col>1</xdr:col>
      <xdr:colOff>1563771</xdr:colOff>
      <xdr:row>405</xdr:row>
      <xdr:rowOff>762000</xdr:rowOff>
    </xdr:to>
    <xdr:pic>
      <xdr:nvPicPr>
        <xdr:cNvPr id="52" name="Picture 51">
          <a:extLst>
            <a:ext uri="{FF2B5EF4-FFF2-40B4-BE49-F238E27FC236}">
              <a16:creationId xmlns:a16="http://schemas.microsoft.com/office/drawing/2014/main" id="{6F9B7D45-40E7-424C-8C22-EE24FB2C714C}"/>
            </a:ext>
          </a:extLst>
        </xdr:cNvPr>
        <xdr:cNvPicPr>
          <a:picLocks noChangeAspect="1"/>
        </xdr:cNvPicPr>
      </xdr:nvPicPr>
      <xdr:blipFill>
        <a:blip xmlns:r="http://schemas.openxmlformats.org/officeDocument/2006/relationships" r:embed="rId364" cstate="email">
          <a:extLst>
            <a:ext uri="{28A0092B-C50C-407E-A947-70E740481C1C}">
              <a14:useLocalDpi xmlns:a14="http://schemas.microsoft.com/office/drawing/2010/main"/>
            </a:ext>
          </a:extLst>
        </a:blip>
        <a:stretch>
          <a:fillRect/>
        </a:stretch>
      </xdr:blipFill>
      <xdr:spPr>
        <a:xfrm>
          <a:off x="1009650" y="483308025"/>
          <a:ext cx="1535196" cy="561975"/>
        </a:xfrm>
        <a:prstGeom prst="rect">
          <a:avLst/>
        </a:prstGeom>
      </xdr:spPr>
    </xdr:pic>
    <xdr:clientData/>
  </xdr:twoCellAnchor>
  <xdr:twoCellAnchor>
    <xdr:from>
      <xdr:col>1</xdr:col>
      <xdr:colOff>457200</xdr:colOff>
      <xdr:row>307</xdr:row>
      <xdr:rowOff>85725</xdr:rowOff>
    </xdr:from>
    <xdr:to>
      <xdr:col>1</xdr:col>
      <xdr:colOff>1181099</xdr:colOff>
      <xdr:row>307</xdr:row>
      <xdr:rowOff>1153012</xdr:rowOff>
    </xdr:to>
    <xdr:pic>
      <xdr:nvPicPr>
        <xdr:cNvPr id="53" name="Picture 52">
          <a:extLst>
            <a:ext uri="{FF2B5EF4-FFF2-40B4-BE49-F238E27FC236}">
              <a16:creationId xmlns:a16="http://schemas.microsoft.com/office/drawing/2014/main" id="{4F1B7587-D9D2-4793-981C-75721F4AF228}"/>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438275" y="367979325"/>
          <a:ext cx="723899" cy="1067287"/>
        </a:xfrm>
        <a:prstGeom prst="rect">
          <a:avLst/>
        </a:prstGeom>
      </xdr:spPr>
    </xdr:pic>
    <xdr:clientData/>
  </xdr:twoCellAnchor>
  <xdr:twoCellAnchor>
    <xdr:from>
      <xdr:col>1</xdr:col>
      <xdr:colOff>457200</xdr:colOff>
      <xdr:row>308</xdr:row>
      <xdr:rowOff>47625</xdr:rowOff>
    </xdr:from>
    <xdr:to>
      <xdr:col>1</xdr:col>
      <xdr:colOff>1181099</xdr:colOff>
      <xdr:row>308</xdr:row>
      <xdr:rowOff>1114912</xdr:rowOff>
    </xdr:to>
    <xdr:pic>
      <xdr:nvPicPr>
        <xdr:cNvPr id="489" name="Picture 488">
          <a:extLst>
            <a:ext uri="{FF2B5EF4-FFF2-40B4-BE49-F238E27FC236}">
              <a16:creationId xmlns:a16="http://schemas.microsoft.com/office/drawing/2014/main" id="{C2C65C67-B76D-478E-AFFB-F00C9661209A}"/>
            </a:ext>
          </a:extLst>
        </xdr:cNvPr>
        <xdr:cNvPicPr>
          <a:picLocks noChangeAspect="1"/>
        </xdr:cNvPicPr>
      </xdr:nvPicPr>
      <xdr:blipFill>
        <a:blip xmlns:r="http://schemas.openxmlformats.org/officeDocument/2006/relationships" r:embed="rId365" cstate="email">
          <a:extLst>
            <a:ext uri="{28A0092B-C50C-407E-A947-70E740481C1C}">
              <a14:useLocalDpi xmlns:a14="http://schemas.microsoft.com/office/drawing/2010/main"/>
            </a:ext>
          </a:extLst>
        </a:blip>
        <a:stretch>
          <a:fillRect/>
        </a:stretch>
      </xdr:blipFill>
      <xdr:spPr>
        <a:xfrm>
          <a:off x="1438275" y="369141375"/>
          <a:ext cx="723899" cy="1067287"/>
        </a:xfrm>
        <a:prstGeom prst="rect">
          <a:avLst/>
        </a:prstGeom>
      </xdr:spPr>
    </xdr:pic>
    <xdr:clientData/>
  </xdr:twoCellAnchor>
  <xdr:twoCellAnchor>
    <xdr:from>
      <xdr:col>1</xdr:col>
      <xdr:colOff>123825</xdr:colOff>
      <xdr:row>242</xdr:row>
      <xdr:rowOff>38101</xdr:rowOff>
    </xdr:from>
    <xdr:to>
      <xdr:col>1</xdr:col>
      <xdr:colOff>1485900</xdr:colOff>
      <xdr:row>242</xdr:row>
      <xdr:rowOff>1076703</xdr:rowOff>
    </xdr:to>
    <xdr:pic>
      <xdr:nvPicPr>
        <xdr:cNvPr id="54" name="Picture 53">
          <a:extLst>
            <a:ext uri="{FF2B5EF4-FFF2-40B4-BE49-F238E27FC236}">
              <a16:creationId xmlns:a16="http://schemas.microsoft.com/office/drawing/2014/main" id="{2D1D159F-80BE-4AB8-99CC-5B6F1D4EB6E4}"/>
            </a:ext>
          </a:extLst>
        </xdr:cNvPr>
        <xdr:cNvPicPr>
          <a:picLocks noChangeAspect="1"/>
        </xdr:cNvPicPr>
      </xdr:nvPicPr>
      <xdr:blipFill>
        <a:blip xmlns:r="http://schemas.openxmlformats.org/officeDocument/2006/relationships" r:embed="rId366" cstate="email">
          <a:extLst>
            <a:ext uri="{28A0092B-C50C-407E-A947-70E740481C1C}">
              <a14:useLocalDpi xmlns:a14="http://schemas.microsoft.com/office/drawing/2010/main"/>
            </a:ext>
          </a:extLst>
        </a:blip>
        <a:stretch>
          <a:fillRect/>
        </a:stretch>
      </xdr:blipFill>
      <xdr:spPr>
        <a:xfrm>
          <a:off x="1104900" y="5276851"/>
          <a:ext cx="1362075" cy="1038602"/>
        </a:xfrm>
        <a:prstGeom prst="rect">
          <a:avLst/>
        </a:prstGeom>
      </xdr:spPr>
    </xdr:pic>
    <xdr:clientData/>
  </xdr:twoCellAnchor>
  <xdr:twoCellAnchor>
    <xdr:from>
      <xdr:col>1</xdr:col>
      <xdr:colOff>47625</xdr:colOff>
      <xdr:row>302</xdr:row>
      <xdr:rowOff>76200</xdr:rowOff>
    </xdr:from>
    <xdr:to>
      <xdr:col>1</xdr:col>
      <xdr:colOff>1588619</xdr:colOff>
      <xdr:row>302</xdr:row>
      <xdr:rowOff>1152525</xdr:rowOff>
    </xdr:to>
    <xdr:pic>
      <xdr:nvPicPr>
        <xdr:cNvPr id="55" name="Picture 54">
          <a:extLst>
            <a:ext uri="{FF2B5EF4-FFF2-40B4-BE49-F238E27FC236}">
              <a16:creationId xmlns:a16="http://schemas.microsoft.com/office/drawing/2014/main" id="{B159C548-6408-484B-8701-FA76EEB75AA9}"/>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1028700" y="12515850"/>
          <a:ext cx="1540994" cy="1076325"/>
        </a:xfrm>
        <a:prstGeom prst="rect">
          <a:avLst/>
        </a:prstGeom>
      </xdr:spPr>
    </xdr:pic>
    <xdr:clientData/>
  </xdr:twoCellAnchor>
  <xdr:twoCellAnchor>
    <xdr:from>
      <xdr:col>1</xdr:col>
      <xdr:colOff>66675</xdr:colOff>
      <xdr:row>303</xdr:row>
      <xdr:rowOff>66675</xdr:rowOff>
    </xdr:from>
    <xdr:to>
      <xdr:col>1</xdr:col>
      <xdr:colOff>1607669</xdr:colOff>
      <xdr:row>303</xdr:row>
      <xdr:rowOff>1143000</xdr:rowOff>
    </xdr:to>
    <xdr:pic>
      <xdr:nvPicPr>
        <xdr:cNvPr id="491" name="Picture 490">
          <a:extLst>
            <a:ext uri="{FF2B5EF4-FFF2-40B4-BE49-F238E27FC236}">
              <a16:creationId xmlns:a16="http://schemas.microsoft.com/office/drawing/2014/main" id="{16A1BC77-9A9D-4D9E-AF4A-513F0782609B}"/>
            </a:ext>
          </a:extLst>
        </xdr:cNvPr>
        <xdr:cNvPicPr>
          <a:picLocks noChangeAspect="1"/>
        </xdr:cNvPicPr>
      </xdr:nvPicPr>
      <xdr:blipFill>
        <a:blip xmlns:r="http://schemas.openxmlformats.org/officeDocument/2006/relationships" r:embed="rId367" cstate="email">
          <a:extLst>
            <a:ext uri="{28A0092B-C50C-407E-A947-70E740481C1C}">
              <a14:useLocalDpi xmlns:a14="http://schemas.microsoft.com/office/drawing/2010/main"/>
            </a:ext>
          </a:extLst>
        </a:blip>
        <a:stretch>
          <a:fillRect/>
        </a:stretch>
      </xdr:blipFill>
      <xdr:spPr>
        <a:xfrm>
          <a:off x="1047750" y="13706475"/>
          <a:ext cx="1540994" cy="10763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hyperlink" Target="https://www.husqvarna.com/uk/hedge-trimmers/522hd60x/" TargetMode="External"/><Relationship Id="rId13" Type="http://schemas.openxmlformats.org/officeDocument/2006/relationships/hyperlink" Target="https://www.husqvarna.com/us/pole-saws/530ip4/" TargetMode="External"/><Relationship Id="rId18" Type="http://schemas.openxmlformats.org/officeDocument/2006/relationships/hyperlink" Target="https://airtecinternational.co.uk/master-35-impact-wrench/" TargetMode="External"/><Relationship Id="rId3" Type="http://schemas.openxmlformats.org/officeDocument/2006/relationships/hyperlink" Target="https://lordhire.co.uk/product/gx-90/" TargetMode="External"/><Relationship Id="rId7" Type="http://schemas.openxmlformats.org/officeDocument/2006/relationships/hyperlink" Target="https://www.husqvarna.com/uk/chainsaws/535i-xp/" TargetMode="External"/><Relationship Id="rId12" Type="http://schemas.openxmlformats.org/officeDocument/2006/relationships/hyperlink" Target="https://www.husqvarna.com/za/leaf-blowers/320ib/" TargetMode="External"/><Relationship Id="rId17" Type="http://schemas.openxmlformats.org/officeDocument/2006/relationships/hyperlink" Target="https://airtecinternational.co.uk/master-35-impact-wrench/" TargetMode="External"/><Relationship Id="rId2" Type="http://schemas.openxmlformats.org/officeDocument/2006/relationships/hyperlink" Target="https://www.husqvarna.com/uk/chainsaws/550xp-mark-ii/" TargetMode="External"/><Relationship Id="rId16" Type="http://schemas.openxmlformats.org/officeDocument/2006/relationships/hyperlink" Target="https://mcveighparker.com/petrol-hand-held-post-driver" TargetMode="External"/><Relationship Id="rId20" Type="http://schemas.openxmlformats.org/officeDocument/2006/relationships/drawing" Target="../drawings/drawing1.xml"/><Relationship Id="rId1" Type="http://schemas.openxmlformats.org/officeDocument/2006/relationships/hyperlink" Target="https://www.husqvarna.com/uk/products/brushcutters/535irxt/967850601/" TargetMode="External"/><Relationship Id="rId6" Type="http://schemas.openxmlformats.org/officeDocument/2006/relationships/hyperlink" Target="https://www.hilti.co.uk/medias/sys_master/documents/h09/h2c/9793534689310/Operating-Instruction-DSH-600-X-Operating-Instruction-PUB-5648232-000.pdf" TargetMode="External"/><Relationship Id="rId11" Type="http://schemas.openxmlformats.org/officeDocument/2006/relationships/hyperlink" Target="https://www.husqvarna.com/uk/hedge-trimmers/522hs75x/" TargetMode="External"/><Relationship Id="rId5" Type="http://schemas.openxmlformats.org/officeDocument/2006/relationships/hyperlink" Target="https://skill-builder.uk/hilti-te-6-a22" TargetMode="External"/><Relationship Id="rId15" Type="http://schemas.openxmlformats.org/officeDocument/2006/relationships/hyperlink" Target="https://mcveighparker.com/petrol-hand-held-post-driver" TargetMode="External"/><Relationship Id="rId10" Type="http://schemas.openxmlformats.org/officeDocument/2006/relationships/hyperlink" Target="https://www.husqvarna.com/uk/hedge-trimmers/520ihe3/" TargetMode="External"/><Relationship Id="rId19" Type="http://schemas.openxmlformats.org/officeDocument/2006/relationships/printerSettings" Target="../printerSettings/printerSettings2.bin"/><Relationship Id="rId4" Type="http://schemas.openxmlformats.org/officeDocument/2006/relationships/hyperlink" Target="https://www.hilti.co.uk/medias/sys_master/documents/h11/hf9/9759225118750/Operating-Instruction-SC-70W-A22-01-Operating-Instruction-PUB-5206193-000.pdf" TargetMode="External"/><Relationship Id="rId9" Type="http://schemas.openxmlformats.org/officeDocument/2006/relationships/hyperlink" Target="https://www.husqvarna.com/uk/hedge-trimmers/520ihd70/" TargetMode="External"/><Relationship Id="rId14" Type="http://schemas.openxmlformats.org/officeDocument/2006/relationships/hyperlink" Target="https://www.stihl.co.uk/STIHL-Products/Blowers-and-vacuum-shredders/Petrol-hand-held-blowers/22315-410/BG-86-Petrol-Blower.asp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X21"/>
  <sheetViews>
    <sheetView workbookViewId="0">
      <selection activeCell="B15" sqref="B15:X15"/>
    </sheetView>
  </sheetViews>
  <sheetFormatPr defaultRowHeight="15"/>
  <sheetData>
    <row r="1" spans="1:24" ht="18.75">
      <c r="A1" s="68" t="s">
        <v>885</v>
      </c>
    </row>
    <row r="2" spans="1:24" ht="21">
      <c r="D2" s="69" t="s">
        <v>620</v>
      </c>
      <c r="E2" s="69"/>
    </row>
    <row r="4" spans="1:24" ht="18.75">
      <c r="B4" s="144" t="s">
        <v>628</v>
      </c>
      <c r="C4" s="142"/>
      <c r="D4" s="142"/>
      <c r="E4" s="142"/>
      <c r="F4" s="142"/>
      <c r="G4" s="142"/>
      <c r="H4" s="142"/>
      <c r="I4" s="142"/>
      <c r="J4" s="142"/>
      <c r="K4" s="142"/>
      <c r="L4" s="142"/>
      <c r="M4" s="142"/>
      <c r="N4" s="142"/>
      <c r="O4" s="142"/>
      <c r="P4" s="142"/>
      <c r="Q4" s="142"/>
      <c r="R4" s="142"/>
      <c r="S4" s="142"/>
      <c r="T4" s="142"/>
      <c r="U4" s="142"/>
      <c r="V4" s="142"/>
      <c r="W4" s="142"/>
      <c r="X4" s="142"/>
    </row>
    <row r="5" spans="1:24">
      <c r="B5" s="142" t="s">
        <v>632</v>
      </c>
      <c r="C5" s="142"/>
      <c r="D5" s="142"/>
      <c r="E5" s="142"/>
      <c r="F5" s="142"/>
      <c r="G5" s="142"/>
      <c r="H5" s="142"/>
      <c r="I5" s="142"/>
      <c r="J5" s="142"/>
      <c r="K5" s="142"/>
      <c r="L5" s="142"/>
      <c r="M5" s="142"/>
      <c r="N5" s="142"/>
      <c r="O5" s="142"/>
      <c r="P5" s="142"/>
      <c r="Q5" s="142"/>
      <c r="R5" s="142"/>
      <c r="S5" s="142"/>
      <c r="T5" s="142"/>
      <c r="U5" s="142"/>
      <c r="V5" s="142"/>
      <c r="W5" s="142"/>
      <c r="X5" s="142"/>
    </row>
    <row r="6" spans="1:24" ht="106.5" customHeight="1">
      <c r="B6" s="143" t="s">
        <v>672</v>
      </c>
      <c r="C6" s="142"/>
      <c r="D6" s="142"/>
      <c r="E6" s="142"/>
      <c r="F6" s="142"/>
      <c r="G6" s="142"/>
      <c r="H6" s="142"/>
      <c r="I6" s="142"/>
      <c r="J6" s="142"/>
      <c r="K6" s="142"/>
      <c r="L6" s="142"/>
      <c r="M6" s="142"/>
      <c r="N6" s="142"/>
      <c r="O6" s="142"/>
      <c r="P6" s="142"/>
      <c r="Q6" s="142"/>
      <c r="R6" s="142"/>
      <c r="S6" s="142"/>
      <c r="T6" s="142"/>
      <c r="U6" s="142"/>
      <c r="V6" s="142"/>
      <c r="W6" s="142"/>
      <c r="X6" s="142"/>
    </row>
    <row r="7" spans="1:24" ht="55.5" customHeight="1">
      <c r="B7" s="143" t="s">
        <v>644</v>
      </c>
      <c r="C7" s="143"/>
      <c r="D7" s="143"/>
      <c r="E7" s="143"/>
      <c r="F7" s="143"/>
      <c r="G7" s="143"/>
      <c r="H7" s="143"/>
      <c r="I7" s="143"/>
      <c r="J7" s="143"/>
      <c r="K7" s="143"/>
      <c r="L7" s="143"/>
      <c r="M7" s="143"/>
      <c r="N7" s="143"/>
      <c r="O7" s="143"/>
      <c r="P7" s="143"/>
      <c r="Q7" s="143"/>
      <c r="R7" s="143"/>
      <c r="S7" s="143"/>
      <c r="T7" s="143"/>
      <c r="U7" s="143"/>
      <c r="V7" s="143"/>
      <c r="W7" s="143"/>
      <c r="X7" s="143"/>
    </row>
    <row r="8" spans="1:24" ht="33" customHeight="1">
      <c r="B8" s="143" t="s">
        <v>636</v>
      </c>
      <c r="C8" s="143"/>
      <c r="D8" s="143"/>
      <c r="E8" s="143"/>
      <c r="F8" s="143"/>
      <c r="G8" s="143"/>
      <c r="H8" s="143"/>
      <c r="I8" s="143"/>
      <c r="J8" s="143"/>
      <c r="K8" s="143"/>
      <c r="L8" s="143"/>
      <c r="M8" s="143"/>
      <c r="N8" s="143"/>
      <c r="O8" s="143"/>
      <c r="P8" s="143"/>
      <c r="Q8" s="143"/>
      <c r="R8" s="143"/>
      <c r="S8" s="143"/>
      <c r="T8" s="143"/>
      <c r="U8" s="143"/>
      <c r="V8" s="143"/>
      <c r="W8" s="143"/>
      <c r="X8" s="143"/>
    </row>
    <row r="9" spans="1:24" ht="25.5" customHeight="1">
      <c r="B9" s="145" t="s">
        <v>629</v>
      </c>
      <c r="C9" s="143"/>
      <c r="D9" s="143"/>
      <c r="E9" s="143"/>
      <c r="F9" s="143"/>
      <c r="G9" s="143"/>
      <c r="H9" s="143"/>
      <c r="I9" s="143"/>
      <c r="J9" s="143"/>
      <c r="K9" s="143"/>
      <c r="L9" s="143"/>
      <c r="M9" s="143"/>
      <c r="N9" s="143"/>
      <c r="O9" s="143"/>
      <c r="P9" s="143"/>
      <c r="Q9" s="143"/>
      <c r="R9" s="143"/>
      <c r="S9" s="143"/>
      <c r="T9" s="143"/>
      <c r="U9" s="143"/>
      <c r="V9" s="143"/>
      <c r="W9" s="143"/>
      <c r="X9" s="143"/>
    </row>
    <row r="10" spans="1:24" ht="35.1" customHeight="1">
      <c r="B10" s="143" t="s">
        <v>621</v>
      </c>
      <c r="C10" s="143"/>
      <c r="D10" s="143"/>
      <c r="E10" s="143"/>
      <c r="F10" s="143"/>
      <c r="G10" s="143"/>
      <c r="H10" s="143"/>
      <c r="I10" s="143"/>
      <c r="J10" s="143"/>
      <c r="K10" s="143"/>
      <c r="L10" s="143"/>
      <c r="M10" s="143"/>
      <c r="N10" s="143"/>
      <c r="O10" s="143"/>
      <c r="P10" s="143"/>
      <c r="Q10" s="143"/>
      <c r="R10" s="143"/>
      <c r="S10" s="143"/>
      <c r="T10" s="143"/>
      <c r="U10" s="143"/>
      <c r="V10" s="143"/>
      <c r="W10" s="143"/>
      <c r="X10" s="143"/>
    </row>
    <row r="11" spans="1:24" ht="35.1" customHeight="1">
      <c r="B11" s="143" t="s">
        <v>622</v>
      </c>
      <c r="C11" s="143"/>
      <c r="D11" s="143"/>
      <c r="E11" s="143"/>
      <c r="F11" s="143"/>
      <c r="G11" s="143"/>
      <c r="H11" s="143"/>
      <c r="I11" s="143"/>
      <c r="J11" s="143"/>
      <c r="K11" s="143"/>
      <c r="L11" s="143"/>
      <c r="M11" s="143"/>
      <c r="N11" s="143"/>
      <c r="O11" s="143"/>
      <c r="P11" s="143"/>
      <c r="Q11" s="143"/>
      <c r="R11" s="143"/>
      <c r="S11" s="143"/>
      <c r="T11" s="143"/>
      <c r="U11" s="143"/>
      <c r="V11" s="143"/>
      <c r="W11" s="143"/>
      <c r="X11" s="143"/>
    </row>
    <row r="12" spans="1:24" ht="35.1" customHeight="1">
      <c r="B12" s="143" t="s">
        <v>623</v>
      </c>
      <c r="C12" s="143"/>
      <c r="D12" s="143"/>
      <c r="E12" s="143"/>
      <c r="F12" s="143"/>
      <c r="G12" s="143"/>
      <c r="H12" s="143"/>
      <c r="I12" s="143"/>
      <c r="J12" s="143"/>
      <c r="K12" s="143"/>
      <c r="L12" s="143"/>
      <c r="M12" s="143"/>
      <c r="N12" s="143"/>
      <c r="O12" s="143"/>
      <c r="P12" s="143"/>
      <c r="Q12" s="143"/>
      <c r="R12" s="143"/>
      <c r="S12" s="143"/>
      <c r="T12" s="143"/>
      <c r="U12" s="143"/>
      <c r="V12" s="143"/>
      <c r="W12" s="143"/>
      <c r="X12" s="143"/>
    </row>
    <row r="13" spans="1:24">
      <c r="B13" s="143" t="s">
        <v>624</v>
      </c>
      <c r="C13" s="143"/>
      <c r="D13" s="143"/>
      <c r="E13" s="143"/>
      <c r="F13" s="143"/>
      <c r="G13" s="143"/>
      <c r="H13" s="143"/>
      <c r="I13" s="143"/>
      <c r="J13" s="143"/>
      <c r="K13" s="143"/>
      <c r="L13" s="143"/>
      <c r="M13" s="143"/>
      <c r="N13" s="143"/>
      <c r="O13" s="143"/>
      <c r="P13" s="143"/>
      <c r="Q13" s="143"/>
      <c r="R13" s="143"/>
      <c r="S13" s="143"/>
      <c r="T13" s="143"/>
      <c r="U13" s="143"/>
      <c r="V13" s="143"/>
      <c r="W13" s="143"/>
      <c r="X13" s="143"/>
    </row>
    <row r="14" spans="1:24">
      <c r="B14" s="143" t="s">
        <v>625</v>
      </c>
      <c r="C14" s="143"/>
      <c r="D14" s="143"/>
      <c r="E14" s="143"/>
      <c r="F14" s="143"/>
      <c r="G14" s="143"/>
      <c r="H14" s="143"/>
      <c r="I14" s="143"/>
      <c r="J14" s="143"/>
      <c r="K14" s="143"/>
      <c r="L14" s="143"/>
      <c r="M14" s="143"/>
      <c r="N14" s="143"/>
      <c r="O14" s="143"/>
      <c r="P14" s="143"/>
      <c r="Q14" s="143"/>
      <c r="R14" s="143"/>
      <c r="S14" s="143"/>
      <c r="T14" s="143"/>
      <c r="U14" s="143"/>
      <c r="V14" s="143"/>
      <c r="W14" s="143"/>
      <c r="X14" s="143"/>
    </row>
    <row r="15" spans="1:24" ht="161.25" customHeight="1">
      <c r="B15" s="143" t="s">
        <v>626</v>
      </c>
      <c r="C15" s="142"/>
      <c r="D15" s="142"/>
      <c r="E15" s="142"/>
      <c r="F15" s="142"/>
      <c r="G15" s="142"/>
      <c r="H15" s="142"/>
      <c r="I15" s="142"/>
      <c r="J15" s="142"/>
      <c r="K15" s="142"/>
      <c r="L15" s="142"/>
      <c r="M15" s="142"/>
      <c r="N15" s="142"/>
      <c r="O15" s="142"/>
      <c r="P15" s="142"/>
      <c r="Q15" s="142"/>
      <c r="R15" s="142"/>
      <c r="S15" s="142"/>
      <c r="T15" s="142"/>
      <c r="U15" s="142"/>
      <c r="V15" s="142"/>
      <c r="W15" s="142"/>
      <c r="X15" s="142"/>
    </row>
    <row r="16" spans="1:24" ht="97.5" customHeight="1">
      <c r="B16" s="143" t="s">
        <v>627</v>
      </c>
      <c r="C16" s="142"/>
      <c r="D16" s="142"/>
      <c r="E16" s="142"/>
      <c r="F16" s="142"/>
      <c r="G16" s="142"/>
      <c r="H16" s="142"/>
      <c r="I16" s="142"/>
      <c r="J16" s="142"/>
      <c r="K16" s="142"/>
      <c r="L16" s="142"/>
      <c r="M16" s="142"/>
      <c r="N16" s="142"/>
      <c r="O16" s="142"/>
      <c r="P16" s="142"/>
      <c r="Q16" s="142"/>
      <c r="R16" s="142"/>
      <c r="S16" s="142"/>
      <c r="T16" s="142"/>
      <c r="U16" s="142"/>
      <c r="V16" s="142"/>
      <c r="W16" s="142"/>
      <c r="X16" s="142"/>
    </row>
    <row r="17" spans="2:24" ht="28.5" customHeight="1">
      <c r="B17" s="145" t="s">
        <v>630</v>
      </c>
      <c r="C17" s="145"/>
      <c r="D17" s="145"/>
      <c r="E17" s="145"/>
      <c r="F17" s="145"/>
      <c r="G17" s="145"/>
      <c r="H17" s="145"/>
      <c r="I17" s="145"/>
      <c r="J17" s="145"/>
      <c r="K17" s="145"/>
      <c r="L17" s="145"/>
      <c r="M17" s="145"/>
      <c r="N17" s="145"/>
      <c r="O17" s="145"/>
      <c r="P17" s="145"/>
      <c r="Q17" s="145"/>
      <c r="R17" s="145"/>
      <c r="S17" s="145"/>
      <c r="T17" s="145"/>
      <c r="U17" s="145"/>
      <c r="V17" s="145"/>
      <c r="W17" s="145"/>
      <c r="X17" s="145"/>
    </row>
    <row r="18" spans="2:24" ht="30" customHeight="1">
      <c r="B18" s="143" t="s">
        <v>633</v>
      </c>
      <c r="C18" s="143"/>
      <c r="D18" s="143"/>
      <c r="E18" s="143"/>
      <c r="F18" s="143"/>
      <c r="G18" s="143"/>
      <c r="H18" s="143"/>
      <c r="I18" s="143"/>
      <c r="J18" s="143"/>
      <c r="K18" s="143"/>
      <c r="L18" s="143"/>
      <c r="M18" s="143"/>
      <c r="N18" s="143"/>
      <c r="O18" s="143"/>
      <c r="P18" s="143"/>
      <c r="Q18" s="143"/>
      <c r="R18" s="143"/>
      <c r="S18" s="143"/>
      <c r="T18" s="143"/>
      <c r="U18" s="143"/>
      <c r="V18" s="143"/>
      <c r="W18" s="143"/>
      <c r="X18" s="143"/>
    </row>
    <row r="19" spans="2:24" ht="49.5" customHeight="1">
      <c r="B19" s="143" t="s">
        <v>634</v>
      </c>
      <c r="C19" s="143"/>
      <c r="D19" s="143"/>
      <c r="E19" s="143"/>
      <c r="F19" s="143"/>
      <c r="G19" s="143"/>
      <c r="H19" s="143"/>
      <c r="I19" s="143"/>
      <c r="J19" s="143"/>
      <c r="K19" s="143"/>
      <c r="L19" s="143"/>
      <c r="M19" s="143"/>
      <c r="N19" s="143"/>
      <c r="O19" s="143"/>
      <c r="P19" s="143"/>
      <c r="Q19" s="143"/>
      <c r="R19" s="143"/>
      <c r="S19" s="143"/>
      <c r="T19" s="143"/>
      <c r="U19" s="143"/>
      <c r="V19" s="143"/>
      <c r="W19" s="143"/>
      <c r="X19" s="143"/>
    </row>
    <row r="20" spans="2:24" ht="32.25" customHeight="1">
      <c r="B20" s="143" t="s">
        <v>631</v>
      </c>
      <c r="C20" s="143"/>
      <c r="D20" s="143"/>
      <c r="E20" s="143"/>
      <c r="F20" s="143"/>
      <c r="G20" s="143"/>
      <c r="H20" s="143"/>
      <c r="I20" s="143"/>
      <c r="J20" s="143"/>
      <c r="K20" s="143"/>
      <c r="L20" s="143"/>
      <c r="M20" s="143"/>
      <c r="N20" s="143"/>
      <c r="O20" s="143"/>
      <c r="P20" s="143"/>
      <c r="Q20" s="143"/>
      <c r="R20" s="143"/>
      <c r="S20" s="143"/>
      <c r="T20" s="143"/>
      <c r="U20" s="143"/>
      <c r="V20" s="143"/>
      <c r="W20" s="143"/>
      <c r="X20" s="143"/>
    </row>
    <row r="21" spans="2:24" s="60" customFormat="1" ht="50.25" customHeight="1">
      <c r="B21" s="143" t="s">
        <v>635</v>
      </c>
      <c r="C21" s="143"/>
      <c r="D21" s="143"/>
      <c r="E21" s="143"/>
      <c r="F21" s="143"/>
      <c r="G21" s="143"/>
      <c r="H21" s="143"/>
      <c r="I21" s="143"/>
      <c r="J21" s="143"/>
      <c r="K21" s="143"/>
      <c r="L21" s="143"/>
      <c r="M21" s="143"/>
      <c r="N21" s="143"/>
      <c r="O21" s="143"/>
      <c r="P21" s="143"/>
      <c r="Q21" s="143"/>
      <c r="R21" s="143"/>
      <c r="S21" s="143"/>
      <c r="T21" s="143"/>
      <c r="U21" s="143"/>
      <c r="V21" s="143"/>
      <c r="W21" s="143"/>
      <c r="X21" s="143"/>
    </row>
  </sheetData>
  <sheetProtection algorithmName="SHA-512" hashValue="0OEPLllWoWlDKA3JlesimqCjjxsNgVBGHPHMiDQ4b0dqwFMK1pA4XXbs3+MnI6xZrhfT0mRLrJK0Yn/zdlmobQ==" saltValue="COD2c4jEUa8uUGG9YXZO8w==" spinCount="100000" sheet="1" objects="1" scenarios="1"/>
  <mergeCells count="18">
    <mergeCell ref="B21:X21"/>
    <mergeCell ref="B7:X7"/>
    <mergeCell ref="B8:X8"/>
    <mergeCell ref="B14:X14"/>
    <mergeCell ref="B15:X15"/>
    <mergeCell ref="B16:X16"/>
    <mergeCell ref="B19:X19"/>
    <mergeCell ref="B20:X20"/>
    <mergeCell ref="B18:X18"/>
    <mergeCell ref="B10:X10"/>
    <mergeCell ref="B11:X11"/>
    <mergeCell ref="B12:X12"/>
    <mergeCell ref="B13:X13"/>
    <mergeCell ref="B5:X5"/>
    <mergeCell ref="B6:X6"/>
    <mergeCell ref="B4:X4"/>
    <mergeCell ref="B9:X9"/>
    <mergeCell ref="B17:X17"/>
  </mergeCells>
  <pageMargins left="0.7" right="0.7" top="0.75" bottom="0.75" header="0.3" footer="0.3"/>
  <pageSetup paperSize="9" orientation="portrait" verticalDpi="0" r:id="rId1"/>
  <headerFooter>
    <oddHeader>&amp;C&amp;"Calibri"&amp;10&amp;K000000OFFICIAL&amp;1#</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671"/>
  <sheetViews>
    <sheetView tabSelected="1" zoomScaleNormal="100" workbookViewId="0">
      <pane ySplit="1" topLeftCell="A44" activePane="bottomLeft" state="frozen"/>
      <selection pane="bottomLeft" activeCell="E646" sqref="E646"/>
    </sheetView>
  </sheetViews>
  <sheetFormatPr defaultRowHeight="15"/>
  <cols>
    <col min="1" max="1" width="14.7109375" customWidth="1"/>
    <col min="2" max="2" width="24.7109375" customWidth="1"/>
    <col min="3" max="4" width="14.7109375" customWidth="1"/>
    <col min="5" max="5" width="22.7109375" customWidth="1"/>
    <col min="6" max="10" width="14.7109375" customWidth="1"/>
    <col min="11" max="11" width="15.28515625" customWidth="1"/>
    <col min="12" max="12" width="16.7109375" style="9" customWidth="1"/>
    <col min="13" max="13" width="11.42578125" style="36" customWidth="1"/>
    <col min="14" max="14" width="52.5703125" style="84" customWidth="1"/>
  </cols>
  <sheetData>
    <row r="1" spans="1:14" ht="35.1" customHeight="1">
      <c r="A1" s="1" t="s">
        <v>0</v>
      </c>
      <c r="B1" s="1" t="s">
        <v>1</v>
      </c>
      <c r="C1" s="1" t="s">
        <v>2</v>
      </c>
      <c r="D1" s="1" t="s">
        <v>3</v>
      </c>
      <c r="E1" s="1" t="s">
        <v>4</v>
      </c>
      <c r="F1" s="1" t="s">
        <v>5</v>
      </c>
      <c r="G1" s="1" t="s">
        <v>9</v>
      </c>
      <c r="H1" s="1" t="s">
        <v>6</v>
      </c>
      <c r="I1" s="1" t="s">
        <v>7</v>
      </c>
      <c r="J1" s="1" t="s">
        <v>8</v>
      </c>
      <c r="K1" s="98" t="s">
        <v>683</v>
      </c>
      <c r="L1" s="1" t="s">
        <v>16</v>
      </c>
      <c r="M1" s="1" t="s">
        <v>637</v>
      </c>
      <c r="N1" s="86" t="s">
        <v>14</v>
      </c>
    </row>
    <row r="2" spans="1:14" ht="47.1" customHeight="1">
      <c r="A2" s="147" t="s">
        <v>643</v>
      </c>
      <c r="B2" s="147"/>
      <c r="C2" s="147"/>
      <c r="D2" s="147"/>
      <c r="E2" s="147"/>
      <c r="F2" s="1"/>
      <c r="G2" s="1"/>
      <c r="H2" s="1"/>
      <c r="I2" s="1"/>
      <c r="J2" s="1"/>
      <c r="K2" s="98"/>
      <c r="L2" s="1"/>
      <c r="M2" s="1"/>
      <c r="N2" s="90"/>
    </row>
    <row r="3" spans="1:14" ht="409.5" customHeight="1">
      <c r="A3" s="146"/>
      <c r="B3" s="146"/>
      <c r="C3" s="146"/>
      <c r="D3" s="146"/>
      <c r="E3" s="146"/>
      <c r="F3" s="1"/>
      <c r="G3" s="1"/>
      <c r="H3" s="1"/>
      <c r="I3" s="1"/>
      <c r="J3" s="1"/>
      <c r="K3" s="98"/>
      <c r="L3" s="1"/>
      <c r="M3" s="1"/>
      <c r="N3" s="90"/>
    </row>
    <row r="4" spans="1:14" ht="95.1" customHeight="1">
      <c r="A4" s="2" t="s">
        <v>10</v>
      </c>
      <c r="B4" s="8"/>
      <c r="C4" s="4" t="s">
        <v>11</v>
      </c>
      <c r="D4" s="6" t="s">
        <v>12</v>
      </c>
      <c r="E4" s="6" t="s">
        <v>13</v>
      </c>
      <c r="F4" s="6">
        <v>22</v>
      </c>
      <c r="G4" s="66">
        <v>2.5</v>
      </c>
      <c r="H4" s="52" t="str">
        <f>IF(G4="&lt;2.5",480,IF($G4&lt;=0,TEXT("?",0),IF(3000/($G4^2)&gt;1440,TEXT("&gt;24h",0),ROUND(3000/($G4^2),0)&amp;TEXT("min",0))))</f>
        <v>480min</v>
      </c>
      <c r="I4" s="75" t="str">
        <f>IF(G4="&lt;2.5","&gt;24h",IF($G4&lt;=0,TEXT("?",0),IF(12000/($G4^2)&gt;1440,TEXT("&gt;24h",0),ROUND(12000/($G4^2),0)&amp;TEXT("min",0))))</f>
        <v>&gt;24h</v>
      </c>
      <c r="J4" s="75">
        <f>IF(G4="&lt;2.5",13,IF($G4&lt;=0,TEXT("?",0),ROUND(2*$G4^2,0)))</f>
        <v>13</v>
      </c>
      <c r="K4" s="100">
        <f>J4/4</f>
        <v>3.25</v>
      </c>
      <c r="L4" s="66">
        <v>70</v>
      </c>
      <c r="M4" s="36" t="s">
        <v>15</v>
      </c>
      <c r="N4" s="85" t="s">
        <v>15</v>
      </c>
    </row>
    <row r="5" spans="1:14" ht="95.1" customHeight="1">
      <c r="A5" s="10" t="s">
        <v>17</v>
      </c>
      <c r="B5" s="3"/>
      <c r="C5" s="11" t="s">
        <v>18</v>
      </c>
      <c r="D5" s="5" t="s">
        <v>12</v>
      </c>
      <c r="E5" s="6" t="s">
        <v>19</v>
      </c>
      <c r="F5" s="9" t="s">
        <v>20</v>
      </c>
      <c r="G5" s="66">
        <v>2.4</v>
      </c>
      <c r="H5" s="52" t="str">
        <f t="shared" ref="H5:H79" si="0">IF(G5="&lt;2.5",480,IF($G5&lt;=0,TEXT("?",0),IF(3000/($G5^2)&gt;1440,TEXT("&gt;24h",0),ROUND(3000/($G5^2),0)&amp;TEXT("min",0))))</f>
        <v>521min</v>
      </c>
      <c r="I5" s="75" t="str">
        <f t="shared" ref="I5:I79" si="1">IF(G5="&lt;2.5","&gt;24h",IF($G5&lt;=0,TEXT("?",0),IF(12000/($G5^2)&gt;1440,TEXT("&gt;24h",0),ROUND(12000/($G5^2),0)&amp;TEXT("min",0))))</f>
        <v>&gt;24h</v>
      </c>
      <c r="J5" s="75">
        <f t="shared" ref="J5:J79" si="2">IF(G5="&lt;2.5",13,IF($G5&lt;=0,TEXT("?",0),ROUND(2*$G5^2,0)))</f>
        <v>12</v>
      </c>
      <c r="K5" s="100">
        <f t="shared" ref="K5:K72" si="3">J5/4</f>
        <v>3</v>
      </c>
      <c r="L5" s="66">
        <v>89</v>
      </c>
      <c r="M5" s="36" t="s">
        <v>15</v>
      </c>
      <c r="N5" s="85" t="s">
        <v>15</v>
      </c>
    </row>
    <row r="6" spans="1:14" ht="99.95" customHeight="1">
      <c r="A6" s="55" t="s">
        <v>21</v>
      </c>
      <c r="B6" s="88"/>
      <c r="C6" s="54" t="s">
        <v>645</v>
      </c>
      <c r="D6" s="63" t="s">
        <v>28</v>
      </c>
      <c r="E6" s="88" t="s">
        <v>647</v>
      </c>
      <c r="F6" s="88" t="s">
        <v>649</v>
      </c>
      <c r="G6" s="89"/>
      <c r="H6" s="52" t="str">
        <f t="shared" ref="H6:H16" si="4">IF(G6="&lt;2.5",480,IF($G6&lt;=0,TEXT("?",0),IF(3000/($G6^2)&gt;1440,TEXT("&gt;24h",0),ROUND(3000/($G6^2),0)&amp;TEXT("min",0))))</f>
        <v>?</v>
      </c>
      <c r="I6" s="75" t="str">
        <f t="shared" ref="I6:I16" si="5">IF(G6="&lt;2.5","&gt;24h",IF($G6&lt;=0,TEXT("?",0),IF(12000/($G6^2)&gt;1440,TEXT("&gt;24h",0),ROUND(12000/($G6^2),0)&amp;TEXT("min",0))))</f>
        <v>?</v>
      </c>
      <c r="J6" s="75" t="str">
        <f t="shared" ref="J6:J16" si="6">IF(G6="&lt;2.5",13,IF($G6&lt;=0,TEXT("?",0),ROUND(2*$G6^2,0)))</f>
        <v>?</v>
      </c>
      <c r="K6" s="100" t="e">
        <f t="shared" si="3"/>
        <v>#VALUE!</v>
      </c>
      <c r="L6" s="87">
        <v>102</v>
      </c>
      <c r="M6" s="61" t="s">
        <v>648</v>
      </c>
      <c r="N6" s="85" t="s">
        <v>653</v>
      </c>
    </row>
    <row r="7" spans="1:14" ht="99.95" customHeight="1">
      <c r="A7" s="55" t="s">
        <v>21</v>
      </c>
      <c r="B7" s="88"/>
      <c r="C7" s="54" t="s">
        <v>646</v>
      </c>
      <c r="D7" s="63" t="s">
        <v>28</v>
      </c>
      <c r="E7" s="88" t="s">
        <v>647</v>
      </c>
      <c r="F7" s="88" t="s">
        <v>649</v>
      </c>
      <c r="G7" s="89"/>
      <c r="H7" s="52" t="str">
        <f t="shared" si="4"/>
        <v>?</v>
      </c>
      <c r="I7" s="75" t="str">
        <f t="shared" si="5"/>
        <v>?</v>
      </c>
      <c r="J7" s="75" t="str">
        <f t="shared" si="6"/>
        <v>?</v>
      </c>
      <c r="K7" s="100" t="e">
        <f t="shared" si="3"/>
        <v>#VALUE!</v>
      </c>
      <c r="L7" s="87">
        <v>98</v>
      </c>
      <c r="M7" s="61" t="s">
        <v>648</v>
      </c>
      <c r="N7" s="85" t="s">
        <v>653</v>
      </c>
    </row>
    <row r="8" spans="1:14" ht="99.95" customHeight="1">
      <c r="A8" s="55" t="s">
        <v>21</v>
      </c>
      <c r="B8" s="88"/>
      <c r="C8" s="57" t="s">
        <v>22</v>
      </c>
      <c r="D8" s="63" t="s">
        <v>23</v>
      </c>
      <c r="E8" s="88" t="s">
        <v>24</v>
      </c>
      <c r="F8" s="88" t="s">
        <v>650</v>
      </c>
      <c r="G8" s="89">
        <v>2.42</v>
      </c>
      <c r="H8" s="52" t="str">
        <f t="shared" si="4"/>
        <v>512min</v>
      </c>
      <c r="I8" s="75" t="str">
        <f t="shared" si="5"/>
        <v>&gt;24h</v>
      </c>
      <c r="J8" s="75">
        <f t="shared" si="6"/>
        <v>12</v>
      </c>
      <c r="K8" s="100">
        <f t="shared" si="3"/>
        <v>3</v>
      </c>
      <c r="L8" s="87">
        <v>105</v>
      </c>
      <c r="M8" s="61" t="s">
        <v>648</v>
      </c>
      <c r="N8" s="85" t="s">
        <v>652</v>
      </c>
    </row>
    <row r="9" spans="1:14" ht="99.95" customHeight="1">
      <c r="A9" s="55" t="s">
        <v>21</v>
      </c>
      <c r="B9" s="88"/>
      <c r="C9" s="57" t="s">
        <v>25</v>
      </c>
      <c r="D9" s="63" t="s">
        <v>23</v>
      </c>
      <c r="E9" s="88" t="s">
        <v>24</v>
      </c>
      <c r="F9" s="88" t="s">
        <v>651</v>
      </c>
      <c r="G9" s="89">
        <v>2.48</v>
      </c>
      <c r="H9" s="52" t="str">
        <f t="shared" si="4"/>
        <v>488min</v>
      </c>
      <c r="I9" s="75" t="str">
        <f t="shared" si="5"/>
        <v>&gt;24h</v>
      </c>
      <c r="J9" s="75">
        <f t="shared" si="6"/>
        <v>12</v>
      </c>
      <c r="K9" s="100">
        <f t="shared" si="3"/>
        <v>3</v>
      </c>
      <c r="L9" s="87">
        <v>105</v>
      </c>
      <c r="M9" s="61" t="s">
        <v>648</v>
      </c>
      <c r="N9" s="85" t="s">
        <v>652</v>
      </c>
    </row>
    <row r="10" spans="1:14" ht="120">
      <c r="A10" s="55"/>
      <c r="B10" s="88"/>
      <c r="C10" s="57" t="s">
        <v>654</v>
      </c>
      <c r="D10" s="63" t="s">
        <v>23</v>
      </c>
      <c r="E10" s="88" t="s">
        <v>26</v>
      </c>
      <c r="F10" s="88">
        <v>85.5</v>
      </c>
      <c r="G10" s="89">
        <v>3.2</v>
      </c>
      <c r="H10" s="52" t="str">
        <f t="shared" ref="H10:H11" si="7">IF(G10="&lt;2.5",480,IF($G10&lt;=0,TEXT("?",0),IF(3000/($G10^2)&gt;1440,TEXT("&gt;24h",0),ROUND(3000/($G10^2),0)&amp;TEXT("min",0))))</f>
        <v>293min</v>
      </c>
      <c r="I10" s="75" t="str">
        <f t="shared" ref="I10:I11" si="8">IF(G10="&lt;2.5","&gt;24h",IF($G10&lt;=0,TEXT("?",0),IF(12000/($G10^2)&gt;1440,TEXT("&gt;24h",0),ROUND(12000/($G10^2),0)&amp;TEXT("min",0))))</f>
        <v>1172min</v>
      </c>
      <c r="J10" s="75">
        <f t="shared" ref="J10:J11" si="9">IF(G10="&lt;2.5",13,IF($G10&lt;=0,TEXT("?",0),ROUND(2*$G10^2,0)))</f>
        <v>20</v>
      </c>
      <c r="K10" s="100">
        <f t="shared" si="3"/>
        <v>5</v>
      </c>
      <c r="L10" s="87">
        <v>107</v>
      </c>
      <c r="M10" s="61" t="s">
        <v>648</v>
      </c>
      <c r="N10" s="85" t="s">
        <v>656</v>
      </c>
    </row>
    <row r="11" spans="1:14" ht="120">
      <c r="A11" s="55" t="s">
        <v>21</v>
      </c>
      <c r="B11" s="88"/>
      <c r="C11" s="57" t="s">
        <v>655</v>
      </c>
      <c r="D11" s="63" t="s">
        <v>23</v>
      </c>
      <c r="E11" s="88" t="s">
        <v>26</v>
      </c>
      <c r="F11" s="88">
        <v>83.5</v>
      </c>
      <c r="G11" s="89">
        <v>3.2</v>
      </c>
      <c r="H11" s="52" t="str">
        <f t="shared" si="7"/>
        <v>293min</v>
      </c>
      <c r="I11" s="75" t="str">
        <f t="shared" si="8"/>
        <v>1172min</v>
      </c>
      <c r="J11" s="75">
        <f t="shared" si="9"/>
        <v>20</v>
      </c>
      <c r="K11" s="100">
        <f t="shared" si="3"/>
        <v>5</v>
      </c>
      <c r="L11" s="87">
        <v>105</v>
      </c>
      <c r="M11" s="61" t="s">
        <v>648</v>
      </c>
      <c r="N11" s="85" t="s">
        <v>656</v>
      </c>
    </row>
    <row r="12" spans="1:14" ht="80.099999999999994" customHeight="1">
      <c r="A12" s="55" t="s">
        <v>21</v>
      </c>
      <c r="B12" s="88"/>
      <c r="C12" s="57" t="s">
        <v>27</v>
      </c>
      <c r="D12" s="63" t="s">
        <v>28</v>
      </c>
      <c r="E12" s="88" t="s">
        <v>29</v>
      </c>
      <c r="F12" s="88">
        <v>9.5</v>
      </c>
      <c r="G12" s="89"/>
      <c r="H12" s="52" t="str">
        <f t="shared" si="4"/>
        <v>?</v>
      </c>
      <c r="I12" s="75" t="str">
        <f t="shared" si="5"/>
        <v>?</v>
      </c>
      <c r="J12" s="75" t="str">
        <f t="shared" si="6"/>
        <v>?</v>
      </c>
      <c r="K12" s="100" t="e">
        <f t="shared" si="3"/>
        <v>#VALUE!</v>
      </c>
      <c r="L12" s="87"/>
      <c r="M12" s="61" t="s">
        <v>648</v>
      </c>
      <c r="N12" s="85" t="s">
        <v>657</v>
      </c>
    </row>
    <row r="13" spans="1:14" ht="80.099999999999994" customHeight="1">
      <c r="A13" s="55" t="s">
        <v>21</v>
      </c>
      <c r="B13" s="88"/>
      <c r="C13" s="57" t="s">
        <v>30</v>
      </c>
      <c r="D13" s="63" t="s">
        <v>28</v>
      </c>
      <c r="E13" s="88" t="s">
        <v>29</v>
      </c>
      <c r="F13" s="88">
        <v>11.6</v>
      </c>
      <c r="G13" s="89"/>
      <c r="H13" s="52" t="str">
        <f t="shared" si="4"/>
        <v>?</v>
      </c>
      <c r="I13" s="75" t="str">
        <f t="shared" si="5"/>
        <v>?</v>
      </c>
      <c r="J13" s="75" t="str">
        <f t="shared" si="6"/>
        <v>?</v>
      </c>
      <c r="K13" s="100" t="e">
        <f t="shared" si="3"/>
        <v>#VALUE!</v>
      </c>
      <c r="L13" s="87"/>
      <c r="M13" s="61" t="s">
        <v>648</v>
      </c>
      <c r="N13" s="85" t="s">
        <v>657</v>
      </c>
    </row>
    <row r="14" spans="1:14" ht="80.099999999999994" customHeight="1">
      <c r="A14" s="55" t="s">
        <v>21</v>
      </c>
      <c r="B14" s="88"/>
      <c r="C14" s="57" t="s">
        <v>31</v>
      </c>
      <c r="D14" s="63" t="s">
        <v>28</v>
      </c>
      <c r="E14" s="88" t="s">
        <v>29</v>
      </c>
      <c r="F14" s="88">
        <v>16</v>
      </c>
      <c r="G14" s="89"/>
      <c r="H14" s="52" t="str">
        <f t="shared" si="4"/>
        <v>?</v>
      </c>
      <c r="I14" s="75" t="str">
        <f t="shared" si="5"/>
        <v>?</v>
      </c>
      <c r="J14" s="75" t="str">
        <f t="shared" si="6"/>
        <v>?</v>
      </c>
      <c r="K14" s="100" t="e">
        <f t="shared" si="3"/>
        <v>#VALUE!</v>
      </c>
      <c r="L14" s="87"/>
      <c r="M14" s="61" t="s">
        <v>648</v>
      </c>
      <c r="N14" s="85" t="s">
        <v>657</v>
      </c>
    </row>
    <row r="15" spans="1:14" ht="80.099999999999994" customHeight="1">
      <c r="A15" s="55" t="s">
        <v>21</v>
      </c>
      <c r="B15" s="88"/>
      <c r="C15" s="57" t="s">
        <v>32</v>
      </c>
      <c r="D15" s="63" t="s">
        <v>28</v>
      </c>
      <c r="E15" s="88" t="s">
        <v>29</v>
      </c>
      <c r="F15" s="88">
        <v>17</v>
      </c>
      <c r="G15" s="89"/>
      <c r="H15" s="52" t="str">
        <f t="shared" si="4"/>
        <v>?</v>
      </c>
      <c r="I15" s="75" t="str">
        <f t="shared" si="5"/>
        <v>?</v>
      </c>
      <c r="J15" s="75" t="str">
        <f t="shared" si="6"/>
        <v>?</v>
      </c>
      <c r="K15" s="100" t="e">
        <f t="shared" si="3"/>
        <v>#VALUE!</v>
      </c>
      <c r="L15" s="87"/>
      <c r="M15" s="61" t="s">
        <v>648</v>
      </c>
      <c r="N15" s="85" t="s">
        <v>657</v>
      </c>
    </row>
    <row r="16" spans="1:14" ht="80.099999999999994" customHeight="1">
      <c r="A16" s="55" t="s">
        <v>21</v>
      </c>
      <c r="B16" s="88"/>
      <c r="C16" s="57" t="s">
        <v>33</v>
      </c>
      <c r="D16" s="63" t="s">
        <v>28</v>
      </c>
      <c r="E16" s="88" t="s">
        <v>29</v>
      </c>
      <c r="F16" s="88">
        <v>21</v>
      </c>
      <c r="G16" s="89"/>
      <c r="H16" s="52" t="str">
        <f t="shared" si="4"/>
        <v>?</v>
      </c>
      <c r="I16" s="75" t="str">
        <f t="shared" si="5"/>
        <v>?</v>
      </c>
      <c r="J16" s="75" t="str">
        <f t="shared" si="6"/>
        <v>?</v>
      </c>
      <c r="K16" s="100" t="e">
        <f t="shared" si="3"/>
        <v>#VALUE!</v>
      </c>
      <c r="L16" s="87"/>
      <c r="M16" s="61" t="s">
        <v>648</v>
      </c>
      <c r="N16" s="85" t="s">
        <v>657</v>
      </c>
    </row>
    <row r="17" spans="1:14" ht="95.1" customHeight="1">
      <c r="A17" s="12" t="s">
        <v>34</v>
      </c>
      <c r="B17" s="13"/>
      <c r="C17" s="14" t="s">
        <v>35</v>
      </c>
      <c r="D17" s="6" t="s">
        <v>36</v>
      </c>
      <c r="E17" s="13" t="s">
        <v>747</v>
      </c>
      <c r="F17" s="13">
        <v>25</v>
      </c>
      <c r="G17" s="66">
        <v>4.5</v>
      </c>
      <c r="H17" s="52" t="str">
        <f t="shared" si="0"/>
        <v>148min</v>
      </c>
      <c r="I17" s="75" t="str">
        <f t="shared" si="1"/>
        <v>593min</v>
      </c>
      <c r="J17" s="75">
        <f t="shared" si="2"/>
        <v>41</v>
      </c>
      <c r="K17" s="100">
        <f t="shared" si="3"/>
        <v>10.25</v>
      </c>
      <c r="L17" s="66">
        <v>96</v>
      </c>
      <c r="M17" s="36" t="s">
        <v>15</v>
      </c>
      <c r="N17" s="85" t="s">
        <v>15</v>
      </c>
    </row>
    <row r="18" spans="1:14" ht="95.1" customHeight="1">
      <c r="A18" s="12" t="s">
        <v>37</v>
      </c>
      <c r="B18" s="13"/>
      <c r="C18" s="14" t="s">
        <v>38</v>
      </c>
      <c r="D18" s="5" t="s">
        <v>39</v>
      </c>
      <c r="E18" s="13" t="s">
        <v>40</v>
      </c>
      <c r="F18" s="13">
        <v>19</v>
      </c>
      <c r="G18" s="66">
        <v>19</v>
      </c>
      <c r="H18" s="52" t="str">
        <f t="shared" si="0"/>
        <v>8min</v>
      </c>
      <c r="I18" s="75" t="str">
        <f t="shared" si="1"/>
        <v>33min</v>
      </c>
      <c r="J18" s="75">
        <f t="shared" si="2"/>
        <v>722</v>
      </c>
      <c r="K18" s="100">
        <f t="shared" si="3"/>
        <v>180.5</v>
      </c>
      <c r="L18" s="66">
        <v>104</v>
      </c>
      <c r="M18" s="36" t="s">
        <v>15</v>
      </c>
      <c r="N18" s="85" t="s">
        <v>15</v>
      </c>
    </row>
    <row r="19" spans="1:14" ht="95.1" customHeight="1">
      <c r="A19" s="115" t="s">
        <v>37</v>
      </c>
      <c r="B19" s="110"/>
      <c r="C19" s="111" t="s">
        <v>753</v>
      </c>
      <c r="D19" s="111" t="s">
        <v>752</v>
      </c>
      <c r="E19" s="109" t="s">
        <v>754</v>
      </c>
      <c r="F19" s="110">
        <v>18</v>
      </c>
      <c r="G19" s="7">
        <v>14.97</v>
      </c>
      <c r="H19" s="6" t="str">
        <f>IF(G19="&lt;2.5",480,IF($G19&lt;=0,TEXT("?",0),IF(3000/($G19^2)&gt;1440,TEXT("&gt;24h",0),ROUND(3000/($G19^2),0)&amp;TEXT("min",0))))</f>
        <v>13min</v>
      </c>
      <c r="I19" s="9" t="str">
        <f>IF(G19="&lt;2.5","&gt;24h",IF($G19&lt;=0,TEXT("?",0),IF(12000/($G19^2)&gt;1440,TEXT("&gt;24h",0),ROUND(12000/($G19^2),0)&amp;TEXT("min",0))))</f>
        <v>54min</v>
      </c>
      <c r="J19" s="9">
        <f>IF(G19="&lt;2.5",13,IF($G19&lt;=0,TEXT("?",0),ROUND(2*$G19^2,0)))</f>
        <v>448</v>
      </c>
      <c r="K19" s="100">
        <f>J19/4</f>
        <v>112</v>
      </c>
      <c r="L19" s="7">
        <v>108</v>
      </c>
      <c r="M19" s="36" t="s">
        <v>751</v>
      </c>
      <c r="N19" s="113" t="s">
        <v>755</v>
      </c>
    </row>
    <row r="20" spans="1:14" ht="95.1" customHeight="1">
      <c r="A20" s="12" t="s">
        <v>37</v>
      </c>
      <c r="B20" s="13"/>
      <c r="C20" s="14" t="s">
        <v>41</v>
      </c>
      <c r="D20" s="5" t="s">
        <v>39</v>
      </c>
      <c r="E20" s="13" t="s">
        <v>42</v>
      </c>
      <c r="F20" s="13">
        <v>20</v>
      </c>
      <c r="G20" s="66">
        <v>11.6</v>
      </c>
      <c r="H20" s="52" t="str">
        <f t="shared" si="0"/>
        <v>22min</v>
      </c>
      <c r="I20" s="75" t="str">
        <f t="shared" si="1"/>
        <v>89min</v>
      </c>
      <c r="J20" s="75">
        <f t="shared" si="2"/>
        <v>269</v>
      </c>
      <c r="K20" s="100">
        <f t="shared" si="3"/>
        <v>67.25</v>
      </c>
      <c r="L20" s="66">
        <v>104</v>
      </c>
      <c r="M20" s="36" t="s">
        <v>15</v>
      </c>
      <c r="N20" s="85" t="s">
        <v>15</v>
      </c>
    </row>
    <row r="21" spans="1:14" ht="95.1" customHeight="1">
      <c r="A21" s="2" t="s">
        <v>43</v>
      </c>
      <c r="B21" s="15"/>
      <c r="C21" s="4" t="s">
        <v>44</v>
      </c>
      <c r="D21" s="5" t="s">
        <v>12</v>
      </c>
      <c r="E21" s="13" t="s">
        <v>45</v>
      </c>
      <c r="F21" s="13">
        <v>1.6</v>
      </c>
      <c r="G21" s="66">
        <v>10.27</v>
      </c>
      <c r="H21" s="52" t="str">
        <f t="shared" si="0"/>
        <v>28min</v>
      </c>
      <c r="I21" s="75" t="str">
        <f t="shared" si="1"/>
        <v>114min</v>
      </c>
      <c r="J21" s="75">
        <f t="shared" si="2"/>
        <v>211</v>
      </c>
      <c r="K21" s="100">
        <f t="shared" si="3"/>
        <v>52.75</v>
      </c>
      <c r="L21" s="66">
        <v>87</v>
      </c>
      <c r="M21" s="36" t="s">
        <v>15</v>
      </c>
      <c r="N21" s="85" t="s">
        <v>15</v>
      </c>
    </row>
    <row r="22" spans="1:14" ht="95.1" customHeight="1">
      <c r="A22" s="2" t="s">
        <v>43</v>
      </c>
      <c r="C22" s="4" t="s">
        <v>46</v>
      </c>
      <c r="D22" s="5" t="s">
        <v>39</v>
      </c>
      <c r="E22" s="13" t="s">
        <v>47</v>
      </c>
      <c r="F22" s="13">
        <v>0.9</v>
      </c>
      <c r="G22" s="66">
        <v>2.5</v>
      </c>
      <c r="H22" s="52" t="str">
        <f t="shared" si="0"/>
        <v>480min</v>
      </c>
      <c r="I22" s="75" t="str">
        <f t="shared" si="1"/>
        <v>&gt;24h</v>
      </c>
      <c r="J22" s="75">
        <f t="shared" si="2"/>
        <v>13</v>
      </c>
      <c r="K22" s="100">
        <f t="shared" si="3"/>
        <v>3.25</v>
      </c>
      <c r="L22" s="66">
        <v>73</v>
      </c>
      <c r="M22" s="36" t="s">
        <v>15</v>
      </c>
      <c r="N22" s="85" t="s">
        <v>15</v>
      </c>
    </row>
    <row r="23" spans="1:14" ht="95.1" customHeight="1">
      <c r="A23" s="10" t="s">
        <v>48</v>
      </c>
      <c r="B23" s="13"/>
      <c r="C23" s="14" t="s">
        <v>49</v>
      </c>
      <c r="D23" s="5" t="s">
        <v>36</v>
      </c>
      <c r="E23" s="13" t="s">
        <v>50</v>
      </c>
      <c r="F23" s="13">
        <v>29.5</v>
      </c>
      <c r="G23" s="66">
        <v>8.5</v>
      </c>
      <c r="H23" s="52" t="str">
        <f t="shared" si="0"/>
        <v>42min</v>
      </c>
      <c r="I23" s="75" t="str">
        <f t="shared" si="1"/>
        <v>166min</v>
      </c>
      <c r="J23" s="75">
        <f t="shared" si="2"/>
        <v>145</v>
      </c>
      <c r="K23" s="100">
        <f t="shared" si="3"/>
        <v>36.25</v>
      </c>
      <c r="L23" s="66">
        <v>92</v>
      </c>
      <c r="M23" s="36" t="s">
        <v>15</v>
      </c>
      <c r="N23" s="85" t="s">
        <v>15</v>
      </c>
    </row>
    <row r="24" spans="1:14" ht="95.1" customHeight="1">
      <c r="A24" s="10" t="s">
        <v>48</v>
      </c>
      <c r="B24" s="13"/>
      <c r="C24" s="14" t="s">
        <v>51</v>
      </c>
      <c r="D24" s="5" t="s">
        <v>12</v>
      </c>
      <c r="E24" s="13" t="s">
        <v>52</v>
      </c>
      <c r="F24" s="13">
        <v>4.7</v>
      </c>
      <c r="G24" s="66">
        <v>11</v>
      </c>
      <c r="H24" s="52" t="str">
        <f t="shared" si="0"/>
        <v>25min</v>
      </c>
      <c r="I24" s="75" t="str">
        <f t="shared" si="1"/>
        <v>99min</v>
      </c>
      <c r="J24" s="75">
        <f t="shared" si="2"/>
        <v>242</v>
      </c>
      <c r="K24" s="100">
        <f t="shared" si="3"/>
        <v>60.5</v>
      </c>
      <c r="L24" s="66">
        <v>89</v>
      </c>
      <c r="M24" s="36" t="s">
        <v>15</v>
      </c>
      <c r="N24" s="85" t="s">
        <v>15</v>
      </c>
    </row>
    <row r="25" spans="1:14" ht="95.1" customHeight="1">
      <c r="A25" s="64" t="s">
        <v>48</v>
      </c>
      <c r="B25" s="71"/>
      <c r="C25" s="57" t="s">
        <v>573</v>
      </c>
      <c r="D25" s="5" t="s">
        <v>576</v>
      </c>
      <c r="E25" s="58" t="s">
        <v>574</v>
      </c>
      <c r="F25" s="58" t="s">
        <v>575</v>
      </c>
      <c r="G25" s="66">
        <v>16</v>
      </c>
      <c r="H25" s="52" t="str">
        <f t="shared" ref="H25" si="10">IF(G25="&lt;2.5",480,IF($G25&lt;=0,TEXT("?",0),IF(3000/($G25^2)&gt;1440,TEXT("&gt;24h",0),ROUND(3000/($G25^2),0)&amp;TEXT("min",0))))</f>
        <v>12min</v>
      </c>
      <c r="I25" s="75" t="str">
        <f t="shared" ref="I25" si="11">IF(G25="&lt;2.5","&gt;24h",IF($G25&lt;=0,TEXT("?",0),IF(12000/($G25^2)&gt;1440,TEXT("&gt;24h",0),ROUND(12000/($G25^2),0)&amp;TEXT("min",0))))</f>
        <v>47min</v>
      </c>
      <c r="J25" s="75">
        <f t="shared" ref="J25" si="12">IF(G25="&lt;2.5",13,IF($G25&lt;=0,TEXT("?",0),ROUND(2*$G25^2,0)))</f>
        <v>512</v>
      </c>
      <c r="K25" s="100">
        <f t="shared" si="3"/>
        <v>128</v>
      </c>
      <c r="L25" s="66">
        <v>91</v>
      </c>
      <c r="M25" s="65" t="s">
        <v>638</v>
      </c>
      <c r="N25" s="85" t="s">
        <v>584</v>
      </c>
    </row>
    <row r="26" spans="1:14" ht="95.1" customHeight="1">
      <c r="A26" s="64" t="s">
        <v>48</v>
      </c>
      <c r="B26" s="71"/>
      <c r="C26" s="57" t="s">
        <v>573</v>
      </c>
      <c r="D26" s="5" t="s">
        <v>577</v>
      </c>
      <c r="E26" s="58" t="s">
        <v>574</v>
      </c>
      <c r="F26" s="58" t="s">
        <v>575</v>
      </c>
      <c r="G26" s="66">
        <v>2.5</v>
      </c>
      <c r="H26" s="52" t="str">
        <f t="shared" ref="H26:H27" si="13">IF(G26="&lt;2.5",480,IF($G26&lt;=0,TEXT("?",0),IF(3000/($G26^2)&gt;1440,TEXT("&gt;24h",0),ROUND(3000/($G26^2),0)&amp;TEXT("min",0))))</f>
        <v>480min</v>
      </c>
      <c r="I26" s="75" t="str">
        <f t="shared" ref="I26:I27" si="14">IF(G26="&lt;2.5","&gt;24h",IF($G26&lt;=0,TEXT("?",0),IF(12000/($G26^2)&gt;1440,TEXT("&gt;24h",0),ROUND(12000/($G26^2),0)&amp;TEXT("min",0))))</f>
        <v>&gt;24h</v>
      </c>
      <c r="J26" s="75">
        <f t="shared" ref="J26:J27" si="15">IF(G26="&lt;2.5",13,IF($G26&lt;=0,TEXT("?",0),ROUND(2*$G26^2,0)))</f>
        <v>13</v>
      </c>
      <c r="K26" s="100">
        <f t="shared" si="3"/>
        <v>3.25</v>
      </c>
      <c r="L26" s="66">
        <v>91</v>
      </c>
      <c r="M26" s="65" t="s">
        <v>638</v>
      </c>
      <c r="N26" s="85" t="s">
        <v>584</v>
      </c>
    </row>
    <row r="27" spans="1:14" ht="95.1" customHeight="1">
      <c r="A27" s="64" t="s">
        <v>48</v>
      </c>
      <c r="B27" s="71"/>
      <c r="C27" s="57" t="s">
        <v>573</v>
      </c>
      <c r="D27" s="5" t="s">
        <v>159</v>
      </c>
      <c r="E27" s="58" t="s">
        <v>574</v>
      </c>
      <c r="F27" s="58" t="s">
        <v>575</v>
      </c>
      <c r="G27" s="66">
        <v>2.5</v>
      </c>
      <c r="H27" s="52" t="str">
        <f t="shared" si="13"/>
        <v>480min</v>
      </c>
      <c r="I27" s="75" t="str">
        <f t="shared" si="14"/>
        <v>&gt;24h</v>
      </c>
      <c r="J27" s="75">
        <f t="shared" si="15"/>
        <v>13</v>
      </c>
      <c r="K27" s="100">
        <f t="shared" si="3"/>
        <v>3.25</v>
      </c>
      <c r="L27" s="66">
        <v>91</v>
      </c>
      <c r="M27" s="65" t="s">
        <v>638</v>
      </c>
      <c r="N27" s="85" t="s">
        <v>584</v>
      </c>
    </row>
    <row r="28" spans="1:14" ht="95.1" customHeight="1">
      <c r="A28" s="10" t="s">
        <v>48</v>
      </c>
      <c r="B28" s="6"/>
      <c r="C28" s="4" t="s">
        <v>53</v>
      </c>
      <c r="D28" s="5" t="s">
        <v>12</v>
      </c>
      <c r="E28" s="13" t="s">
        <v>54</v>
      </c>
      <c r="F28" s="13">
        <v>6.8</v>
      </c>
      <c r="G28" s="66">
        <v>10.5</v>
      </c>
      <c r="H28" s="52" t="str">
        <f t="shared" si="0"/>
        <v>27min</v>
      </c>
      <c r="I28" s="75" t="str">
        <f t="shared" si="1"/>
        <v>109min</v>
      </c>
      <c r="J28" s="75">
        <f t="shared" si="2"/>
        <v>221</v>
      </c>
      <c r="K28" s="100">
        <f t="shared" si="3"/>
        <v>55.25</v>
      </c>
      <c r="L28" s="66"/>
      <c r="M28" s="36" t="s">
        <v>15</v>
      </c>
      <c r="N28" s="85" t="s">
        <v>15</v>
      </c>
    </row>
    <row r="29" spans="1:14" ht="95.1" customHeight="1">
      <c r="A29" s="2" t="s">
        <v>48</v>
      </c>
      <c r="B29" s="6"/>
      <c r="C29" s="16" t="s">
        <v>55</v>
      </c>
      <c r="D29" s="5" t="s">
        <v>12</v>
      </c>
      <c r="E29" s="13" t="s">
        <v>56</v>
      </c>
      <c r="F29" s="13">
        <v>6.8</v>
      </c>
      <c r="G29" s="66">
        <v>10.5</v>
      </c>
      <c r="H29" s="52" t="str">
        <f t="shared" si="0"/>
        <v>27min</v>
      </c>
      <c r="I29" s="75" t="str">
        <f t="shared" si="1"/>
        <v>109min</v>
      </c>
      <c r="J29" s="75">
        <f t="shared" si="2"/>
        <v>221</v>
      </c>
      <c r="K29" s="100">
        <f t="shared" si="3"/>
        <v>55.25</v>
      </c>
      <c r="L29" s="66">
        <v>93</v>
      </c>
      <c r="M29" s="36" t="s">
        <v>15</v>
      </c>
      <c r="N29" s="85" t="s">
        <v>15</v>
      </c>
    </row>
    <row r="30" spans="1:14" ht="95.1" customHeight="1">
      <c r="A30" s="10" t="s">
        <v>48</v>
      </c>
      <c r="B30" s="13"/>
      <c r="C30" s="14" t="s">
        <v>57</v>
      </c>
      <c r="D30" s="5" t="s">
        <v>12</v>
      </c>
      <c r="E30" s="13" t="s">
        <v>58</v>
      </c>
      <c r="F30" s="13">
        <v>2.9</v>
      </c>
      <c r="G30" s="66">
        <v>14.6</v>
      </c>
      <c r="H30" s="52" t="str">
        <f t="shared" si="0"/>
        <v>14min</v>
      </c>
      <c r="I30" s="75" t="str">
        <f t="shared" si="1"/>
        <v>56min</v>
      </c>
      <c r="J30" s="75">
        <f t="shared" si="2"/>
        <v>426</v>
      </c>
      <c r="K30" s="100">
        <f t="shared" si="3"/>
        <v>106.5</v>
      </c>
      <c r="L30" s="66">
        <v>95</v>
      </c>
      <c r="M30" s="36" t="s">
        <v>15</v>
      </c>
      <c r="N30" s="85" t="s">
        <v>15</v>
      </c>
    </row>
    <row r="31" spans="1:14" ht="95.1" customHeight="1">
      <c r="A31" s="10" t="s">
        <v>48</v>
      </c>
      <c r="B31" s="3"/>
      <c r="C31" s="4" t="s">
        <v>59</v>
      </c>
      <c r="D31" s="5" t="s">
        <v>12</v>
      </c>
      <c r="E31" s="13" t="s">
        <v>60</v>
      </c>
      <c r="F31" s="13">
        <v>2.8</v>
      </c>
      <c r="G31" s="66">
        <v>17</v>
      </c>
      <c r="H31" s="52" t="str">
        <f t="shared" si="0"/>
        <v>10min</v>
      </c>
      <c r="I31" s="75" t="str">
        <f t="shared" si="1"/>
        <v>42min</v>
      </c>
      <c r="J31" s="75">
        <f t="shared" si="2"/>
        <v>578</v>
      </c>
      <c r="K31" s="100">
        <f t="shared" si="3"/>
        <v>144.5</v>
      </c>
      <c r="L31" s="66"/>
      <c r="M31" s="36" t="s">
        <v>15</v>
      </c>
      <c r="N31" s="85" t="s">
        <v>15</v>
      </c>
    </row>
    <row r="32" spans="1:14" ht="95.1" customHeight="1">
      <c r="A32" s="2" t="s">
        <v>48</v>
      </c>
      <c r="B32" s="17" t="s">
        <v>15</v>
      </c>
      <c r="C32" s="18" t="s">
        <v>61</v>
      </c>
      <c r="D32" s="5" t="s">
        <v>12</v>
      </c>
      <c r="E32" s="13" t="s">
        <v>62</v>
      </c>
      <c r="F32" s="13">
        <v>2.7</v>
      </c>
      <c r="G32" s="66">
        <v>17.5</v>
      </c>
      <c r="H32" s="52" t="str">
        <f t="shared" si="0"/>
        <v>10min</v>
      </c>
      <c r="I32" s="75" t="str">
        <f t="shared" si="1"/>
        <v>39min</v>
      </c>
      <c r="J32" s="75">
        <f t="shared" si="2"/>
        <v>613</v>
      </c>
      <c r="K32" s="100">
        <f t="shared" si="3"/>
        <v>153.25</v>
      </c>
      <c r="L32" s="66">
        <v>91</v>
      </c>
      <c r="M32" s="36" t="s">
        <v>15</v>
      </c>
      <c r="N32" s="85" t="s">
        <v>15</v>
      </c>
    </row>
    <row r="33" spans="1:14" ht="95.1" customHeight="1">
      <c r="A33" s="10" t="s">
        <v>48</v>
      </c>
      <c r="B33" s="3"/>
      <c r="C33" s="4" t="s">
        <v>63</v>
      </c>
      <c r="D33" s="5" t="s">
        <v>12</v>
      </c>
      <c r="E33" s="13" t="s">
        <v>64</v>
      </c>
      <c r="F33" s="13">
        <v>2.4</v>
      </c>
      <c r="G33" s="66">
        <v>13</v>
      </c>
      <c r="H33" s="52" t="str">
        <f t="shared" si="0"/>
        <v>18min</v>
      </c>
      <c r="I33" s="75" t="str">
        <f t="shared" si="1"/>
        <v>71min</v>
      </c>
      <c r="J33" s="75">
        <f t="shared" si="2"/>
        <v>338</v>
      </c>
      <c r="K33" s="100">
        <f t="shared" si="3"/>
        <v>84.5</v>
      </c>
      <c r="L33" s="66">
        <v>90</v>
      </c>
      <c r="M33" s="36" t="s">
        <v>15</v>
      </c>
      <c r="N33" s="85" t="s">
        <v>15</v>
      </c>
    </row>
    <row r="34" spans="1:14" ht="95.1" customHeight="1">
      <c r="A34" s="2" t="s">
        <v>48</v>
      </c>
      <c r="B34" s="6" t="s">
        <v>15</v>
      </c>
      <c r="C34" s="4" t="s">
        <v>65</v>
      </c>
      <c r="D34" s="5" t="s">
        <v>12</v>
      </c>
      <c r="E34" s="6" t="s">
        <v>66</v>
      </c>
      <c r="F34" s="6">
        <v>1.6</v>
      </c>
      <c r="G34" s="76">
        <v>2.5</v>
      </c>
      <c r="H34" s="52" t="str">
        <f t="shared" si="0"/>
        <v>480min</v>
      </c>
      <c r="I34" s="75" t="str">
        <f t="shared" si="1"/>
        <v>&gt;24h</v>
      </c>
      <c r="J34" s="75">
        <f t="shared" si="2"/>
        <v>13</v>
      </c>
      <c r="K34" s="100">
        <f t="shared" si="3"/>
        <v>3.25</v>
      </c>
      <c r="L34" s="66"/>
      <c r="M34" s="36" t="s">
        <v>15</v>
      </c>
      <c r="N34" s="85" t="s">
        <v>15</v>
      </c>
    </row>
    <row r="35" spans="1:14" ht="95.1" customHeight="1">
      <c r="A35" s="2" t="s">
        <v>48</v>
      </c>
      <c r="B35" s="3"/>
      <c r="C35" s="16" t="s">
        <v>67</v>
      </c>
      <c r="D35" s="5" t="s">
        <v>12</v>
      </c>
      <c r="E35" s="13" t="s">
        <v>68</v>
      </c>
      <c r="F35" s="13">
        <v>1</v>
      </c>
      <c r="G35" s="66">
        <v>10</v>
      </c>
      <c r="H35" s="52" t="str">
        <f t="shared" si="0"/>
        <v>30min</v>
      </c>
      <c r="I35" s="75" t="str">
        <f t="shared" si="1"/>
        <v>120min</v>
      </c>
      <c r="J35" s="75">
        <f t="shared" si="2"/>
        <v>200</v>
      </c>
      <c r="K35" s="100">
        <f t="shared" si="3"/>
        <v>50</v>
      </c>
      <c r="L35" s="66">
        <v>82</v>
      </c>
      <c r="M35" s="36" t="s">
        <v>15</v>
      </c>
      <c r="N35" s="85" t="s">
        <v>15</v>
      </c>
    </row>
    <row r="36" spans="1:14" ht="95.1" customHeight="1">
      <c r="A36" s="2" t="s">
        <v>48</v>
      </c>
      <c r="B36" s="3"/>
      <c r="C36" s="4" t="s">
        <v>69</v>
      </c>
      <c r="D36" s="5" t="s">
        <v>12</v>
      </c>
      <c r="E36" s="13" t="s">
        <v>70</v>
      </c>
      <c r="F36" s="13">
        <v>1.6</v>
      </c>
      <c r="G36" s="66">
        <v>13.5</v>
      </c>
      <c r="H36" s="52" t="str">
        <f t="shared" si="0"/>
        <v>16min</v>
      </c>
      <c r="I36" s="75" t="str">
        <f t="shared" si="1"/>
        <v>66min</v>
      </c>
      <c r="J36" s="75">
        <f t="shared" si="2"/>
        <v>365</v>
      </c>
      <c r="K36" s="100">
        <f t="shared" si="3"/>
        <v>91.25</v>
      </c>
      <c r="L36" s="66">
        <v>86</v>
      </c>
      <c r="M36" s="36" t="s">
        <v>15</v>
      </c>
      <c r="N36" s="85" t="s">
        <v>15</v>
      </c>
    </row>
    <row r="37" spans="1:14" ht="95.1" customHeight="1">
      <c r="A37" s="10" t="s">
        <v>48</v>
      </c>
      <c r="B37" s="19"/>
      <c r="C37" s="14" t="s">
        <v>71</v>
      </c>
      <c r="D37" s="5" t="s">
        <v>12</v>
      </c>
      <c r="E37" s="13" t="s">
        <v>72</v>
      </c>
      <c r="F37" s="13">
        <v>2.5</v>
      </c>
      <c r="G37" s="66">
        <v>16</v>
      </c>
      <c r="H37" s="52" t="str">
        <f t="shared" si="0"/>
        <v>12min</v>
      </c>
      <c r="I37" s="75" t="str">
        <f t="shared" si="1"/>
        <v>47min</v>
      </c>
      <c r="J37" s="75">
        <f t="shared" si="2"/>
        <v>512</v>
      </c>
      <c r="K37" s="100">
        <f t="shared" si="3"/>
        <v>128</v>
      </c>
      <c r="L37" s="66">
        <v>91</v>
      </c>
      <c r="M37" s="36" t="s">
        <v>15</v>
      </c>
      <c r="N37" s="85" t="s">
        <v>15</v>
      </c>
    </row>
    <row r="38" spans="1:14" ht="95.1" customHeight="1">
      <c r="A38" s="2" t="s">
        <v>48</v>
      </c>
      <c r="B38" s="5"/>
      <c r="C38" s="18" t="s">
        <v>73</v>
      </c>
      <c r="D38" s="5" t="s">
        <v>12</v>
      </c>
      <c r="E38" s="13" t="s">
        <v>74</v>
      </c>
      <c r="F38" s="13">
        <v>2.5</v>
      </c>
      <c r="G38" s="66">
        <v>12.5</v>
      </c>
      <c r="H38" s="52" t="str">
        <f t="shared" si="0"/>
        <v>19min</v>
      </c>
      <c r="I38" s="75" t="str">
        <f t="shared" si="1"/>
        <v>77min</v>
      </c>
      <c r="J38" s="75">
        <f t="shared" si="2"/>
        <v>313</v>
      </c>
      <c r="K38" s="100">
        <f t="shared" si="3"/>
        <v>78.25</v>
      </c>
      <c r="L38" s="66">
        <v>87</v>
      </c>
      <c r="M38" s="36" t="s">
        <v>15</v>
      </c>
      <c r="N38" s="85" t="s">
        <v>15</v>
      </c>
    </row>
    <row r="39" spans="1:14" ht="95.1" customHeight="1">
      <c r="A39" s="10" t="s">
        <v>48</v>
      </c>
      <c r="B39" s="19"/>
      <c r="C39" s="14" t="s">
        <v>75</v>
      </c>
      <c r="D39" s="5" t="s">
        <v>12</v>
      </c>
      <c r="E39" s="13" t="s">
        <v>76</v>
      </c>
      <c r="F39" s="13">
        <v>1.4</v>
      </c>
      <c r="G39" s="66">
        <v>2.5</v>
      </c>
      <c r="H39" s="52" t="str">
        <f t="shared" si="0"/>
        <v>480min</v>
      </c>
      <c r="I39" s="75" t="str">
        <f t="shared" si="1"/>
        <v>&gt;24h</v>
      </c>
      <c r="J39" s="75">
        <f t="shared" si="2"/>
        <v>13</v>
      </c>
      <c r="K39" s="100">
        <f t="shared" si="3"/>
        <v>3.25</v>
      </c>
      <c r="L39" s="66"/>
      <c r="M39" s="36" t="s">
        <v>15</v>
      </c>
      <c r="N39" s="85" t="s">
        <v>15</v>
      </c>
    </row>
    <row r="40" spans="1:14" ht="95.1" customHeight="1">
      <c r="A40" s="2" t="s">
        <v>48</v>
      </c>
      <c r="B40" s="19"/>
      <c r="C40" s="16" t="s">
        <v>77</v>
      </c>
      <c r="D40" s="5" t="s">
        <v>12</v>
      </c>
      <c r="E40" s="13" t="s">
        <v>78</v>
      </c>
      <c r="F40" s="13">
        <v>1.3</v>
      </c>
      <c r="G40" s="66">
        <v>2.5</v>
      </c>
      <c r="H40" s="52" t="str">
        <f t="shared" si="0"/>
        <v>480min</v>
      </c>
      <c r="I40" s="75" t="str">
        <f t="shared" si="1"/>
        <v>&gt;24h</v>
      </c>
      <c r="J40" s="75">
        <f t="shared" si="2"/>
        <v>13</v>
      </c>
      <c r="K40" s="100">
        <f t="shared" si="3"/>
        <v>3.25</v>
      </c>
      <c r="L40" s="66">
        <v>70</v>
      </c>
      <c r="M40" s="36" t="s">
        <v>15</v>
      </c>
      <c r="N40" s="85" t="s">
        <v>15</v>
      </c>
    </row>
    <row r="41" spans="1:14" ht="95.1" customHeight="1">
      <c r="A41" s="2" t="s">
        <v>48</v>
      </c>
      <c r="B41" s="6" t="s">
        <v>15</v>
      </c>
      <c r="C41" s="4" t="s">
        <v>79</v>
      </c>
      <c r="D41" s="5" t="s">
        <v>12</v>
      </c>
      <c r="E41" s="6" t="s">
        <v>80</v>
      </c>
      <c r="F41" s="6">
        <v>3.8</v>
      </c>
      <c r="G41" s="76">
        <v>12</v>
      </c>
      <c r="H41" s="52" t="str">
        <f t="shared" si="0"/>
        <v>21min</v>
      </c>
      <c r="I41" s="75" t="str">
        <f t="shared" si="1"/>
        <v>83min</v>
      </c>
      <c r="J41" s="75">
        <f t="shared" si="2"/>
        <v>288</v>
      </c>
      <c r="K41" s="100">
        <f t="shared" si="3"/>
        <v>72</v>
      </c>
      <c r="L41" s="66"/>
      <c r="M41" s="36" t="s">
        <v>15</v>
      </c>
      <c r="N41" s="85" t="s">
        <v>15</v>
      </c>
    </row>
    <row r="42" spans="1:14" ht="95.1" customHeight="1">
      <c r="A42" s="2" t="s">
        <v>48</v>
      </c>
      <c r="B42" s="6"/>
      <c r="C42" s="16" t="s">
        <v>81</v>
      </c>
      <c r="D42" s="5" t="s">
        <v>12</v>
      </c>
      <c r="E42" s="6" t="s">
        <v>82</v>
      </c>
      <c r="F42" s="6">
        <v>2.6</v>
      </c>
      <c r="G42" s="77">
        <v>16</v>
      </c>
      <c r="H42" s="52" t="str">
        <f t="shared" si="0"/>
        <v>12min</v>
      </c>
      <c r="I42" s="75" t="str">
        <f t="shared" si="1"/>
        <v>47min</v>
      </c>
      <c r="J42" s="75">
        <f t="shared" si="2"/>
        <v>512</v>
      </c>
      <c r="K42" s="100">
        <f t="shared" si="3"/>
        <v>128</v>
      </c>
      <c r="L42" s="66">
        <v>91</v>
      </c>
      <c r="M42" s="36" t="s">
        <v>15</v>
      </c>
      <c r="N42" s="85" t="s">
        <v>15</v>
      </c>
    </row>
    <row r="43" spans="1:14" ht="95.1" customHeight="1">
      <c r="A43" s="2" t="s">
        <v>48</v>
      </c>
      <c r="B43" s="6"/>
      <c r="C43" s="6" t="s">
        <v>83</v>
      </c>
      <c r="D43" s="5" t="s">
        <v>12</v>
      </c>
      <c r="E43" s="6" t="s">
        <v>84</v>
      </c>
      <c r="F43" s="6">
        <v>4.2</v>
      </c>
      <c r="G43" s="77">
        <v>11</v>
      </c>
      <c r="H43" s="52" t="str">
        <f t="shared" si="0"/>
        <v>25min</v>
      </c>
      <c r="I43" s="75" t="str">
        <f t="shared" si="1"/>
        <v>99min</v>
      </c>
      <c r="J43" s="75">
        <f t="shared" si="2"/>
        <v>242</v>
      </c>
      <c r="K43" s="100">
        <f t="shared" si="3"/>
        <v>60.5</v>
      </c>
      <c r="L43" s="66">
        <v>91</v>
      </c>
      <c r="M43" s="36" t="s">
        <v>15</v>
      </c>
      <c r="N43" s="85" t="s">
        <v>15</v>
      </c>
    </row>
    <row r="44" spans="1:14" ht="95.1" customHeight="1">
      <c r="A44" s="2" t="s">
        <v>48</v>
      </c>
      <c r="B44" s="6"/>
      <c r="C44" s="6" t="s">
        <v>85</v>
      </c>
      <c r="D44" s="5" t="s">
        <v>12</v>
      </c>
      <c r="E44" s="6" t="s">
        <v>84</v>
      </c>
      <c r="F44" s="6">
        <v>4.5</v>
      </c>
      <c r="G44" s="77">
        <v>14.5</v>
      </c>
      <c r="H44" s="52" t="str">
        <f t="shared" si="0"/>
        <v>14min</v>
      </c>
      <c r="I44" s="75" t="str">
        <f t="shared" si="1"/>
        <v>57min</v>
      </c>
      <c r="J44" s="75">
        <f t="shared" si="2"/>
        <v>421</v>
      </c>
      <c r="K44" s="100">
        <f t="shared" si="3"/>
        <v>105.25</v>
      </c>
      <c r="L44" s="66"/>
      <c r="M44" s="36" t="s">
        <v>15</v>
      </c>
      <c r="N44" s="85" t="s">
        <v>15</v>
      </c>
    </row>
    <row r="45" spans="1:14" ht="95.1" customHeight="1">
      <c r="A45" s="10" t="s">
        <v>48</v>
      </c>
      <c r="B45" s="20"/>
      <c r="C45" s="14" t="s">
        <v>86</v>
      </c>
      <c r="D45" s="5" t="s">
        <v>87</v>
      </c>
      <c r="E45" s="13" t="s">
        <v>88</v>
      </c>
      <c r="F45" s="13">
        <v>7.3</v>
      </c>
      <c r="G45" s="66">
        <v>4</v>
      </c>
      <c r="H45" s="52" t="str">
        <f t="shared" si="0"/>
        <v>188min</v>
      </c>
      <c r="I45" s="75" t="str">
        <f t="shared" si="1"/>
        <v>750min</v>
      </c>
      <c r="J45" s="75">
        <f t="shared" si="2"/>
        <v>32</v>
      </c>
      <c r="K45" s="100">
        <f t="shared" si="3"/>
        <v>8</v>
      </c>
      <c r="L45" s="66">
        <v>100</v>
      </c>
      <c r="M45" s="36" t="s">
        <v>15</v>
      </c>
      <c r="N45" s="85" t="s">
        <v>15</v>
      </c>
    </row>
    <row r="46" spans="1:14" ht="95.1" customHeight="1">
      <c r="A46" s="10" t="s">
        <v>48</v>
      </c>
      <c r="B46" s="13"/>
      <c r="C46" s="14" t="s">
        <v>89</v>
      </c>
      <c r="D46" s="5" t="s">
        <v>87</v>
      </c>
      <c r="E46" s="13" t="s">
        <v>90</v>
      </c>
      <c r="F46" s="13" t="s">
        <v>91</v>
      </c>
      <c r="G46" s="66">
        <v>12</v>
      </c>
      <c r="H46" s="52" t="str">
        <f t="shared" si="0"/>
        <v>21min</v>
      </c>
      <c r="I46" s="75" t="str">
        <f t="shared" si="1"/>
        <v>83min</v>
      </c>
      <c r="J46" s="75">
        <f t="shared" si="2"/>
        <v>288</v>
      </c>
      <c r="K46" s="100">
        <f t="shared" si="3"/>
        <v>72</v>
      </c>
      <c r="L46" s="66">
        <v>96</v>
      </c>
      <c r="M46" s="36" t="s">
        <v>15</v>
      </c>
      <c r="N46" s="85" t="s">
        <v>15</v>
      </c>
    </row>
    <row r="47" spans="1:14" ht="95.1" customHeight="1">
      <c r="A47" s="10" t="s">
        <v>48</v>
      </c>
      <c r="B47" s="3"/>
      <c r="C47" s="4" t="s">
        <v>92</v>
      </c>
      <c r="D47" s="5" t="s">
        <v>93</v>
      </c>
      <c r="E47" s="13" t="s">
        <v>94</v>
      </c>
      <c r="F47" s="13">
        <v>2.1</v>
      </c>
      <c r="G47" s="66">
        <v>5</v>
      </c>
      <c r="H47" s="52" t="str">
        <f t="shared" si="0"/>
        <v>120min</v>
      </c>
      <c r="I47" s="75" t="str">
        <f t="shared" si="1"/>
        <v>480min</v>
      </c>
      <c r="J47" s="75">
        <f t="shared" si="2"/>
        <v>50</v>
      </c>
      <c r="K47" s="100">
        <f t="shared" si="3"/>
        <v>12.5</v>
      </c>
      <c r="L47" s="66"/>
      <c r="M47" s="36" t="s">
        <v>15</v>
      </c>
      <c r="N47" s="85" t="s">
        <v>15</v>
      </c>
    </row>
    <row r="48" spans="1:14" ht="95.1" customHeight="1">
      <c r="A48" s="10" t="s">
        <v>48</v>
      </c>
      <c r="B48" s="13"/>
      <c r="C48" s="14" t="s">
        <v>95</v>
      </c>
      <c r="D48" s="5" t="s">
        <v>93</v>
      </c>
      <c r="E48" s="13" t="s">
        <v>96</v>
      </c>
      <c r="F48" s="13">
        <v>2.1</v>
      </c>
      <c r="G48" s="78">
        <v>5.5</v>
      </c>
      <c r="H48" s="52" t="str">
        <f t="shared" si="0"/>
        <v>99min</v>
      </c>
      <c r="I48" s="75" t="str">
        <f t="shared" si="1"/>
        <v>397min</v>
      </c>
      <c r="J48" s="75">
        <f t="shared" si="2"/>
        <v>61</v>
      </c>
      <c r="K48" s="100">
        <f t="shared" si="3"/>
        <v>15.25</v>
      </c>
      <c r="L48" s="66">
        <v>86</v>
      </c>
      <c r="M48" s="36" t="s">
        <v>15</v>
      </c>
      <c r="N48" s="85" t="s">
        <v>15</v>
      </c>
    </row>
    <row r="49" spans="1:14" ht="95.1" customHeight="1">
      <c r="A49" s="10" t="s">
        <v>48</v>
      </c>
      <c r="B49" s="13"/>
      <c r="C49" s="14" t="s">
        <v>97</v>
      </c>
      <c r="D49" s="5" t="s">
        <v>93</v>
      </c>
      <c r="E49" s="13" t="s">
        <v>98</v>
      </c>
      <c r="F49" s="13">
        <v>2.2000000000000002</v>
      </c>
      <c r="G49" s="78">
        <v>5</v>
      </c>
      <c r="H49" s="52" t="str">
        <f t="shared" si="0"/>
        <v>120min</v>
      </c>
      <c r="I49" s="75" t="str">
        <f t="shared" si="1"/>
        <v>480min</v>
      </c>
      <c r="J49" s="75">
        <f t="shared" si="2"/>
        <v>50</v>
      </c>
      <c r="K49" s="100">
        <f t="shared" si="3"/>
        <v>12.5</v>
      </c>
      <c r="L49" s="66">
        <v>91</v>
      </c>
      <c r="M49" s="36" t="s">
        <v>15</v>
      </c>
      <c r="N49" s="85" t="s">
        <v>15</v>
      </c>
    </row>
    <row r="50" spans="1:14" ht="95.1" customHeight="1">
      <c r="A50" s="2" t="s">
        <v>48</v>
      </c>
      <c r="B50" s="6"/>
      <c r="C50" s="4" t="s">
        <v>99</v>
      </c>
      <c r="D50" s="5" t="s">
        <v>93</v>
      </c>
      <c r="E50" s="13" t="s">
        <v>100</v>
      </c>
      <c r="F50" s="6">
        <v>5.0999999999999996</v>
      </c>
      <c r="G50" s="66">
        <v>9.5</v>
      </c>
      <c r="H50" s="52" t="str">
        <f t="shared" si="0"/>
        <v>33min</v>
      </c>
      <c r="I50" s="75" t="str">
        <f t="shared" si="1"/>
        <v>133min</v>
      </c>
      <c r="J50" s="75">
        <f t="shared" si="2"/>
        <v>181</v>
      </c>
      <c r="K50" s="100">
        <f t="shared" si="3"/>
        <v>45.25</v>
      </c>
      <c r="L50" s="66">
        <v>92</v>
      </c>
      <c r="M50" s="36" t="s">
        <v>15</v>
      </c>
      <c r="N50" s="85" t="s">
        <v>15</v>
      </c>
    </row>
    <row r="51" spans="1:14" ht="95.1" customHeight="1">
      <c r="A51" s="2" t="s">
        <v>48</v>
      </c>
      <c r="B51" s="13"/>
      <c r="C51" s="14" t="s">
        <v>101</v>
      </c>
      <c r="D51" s="5" t="s">
        <v>93</v>
      </c>
      <c r="E51" s="13" t="s">
        <v>96</v>
      </c>
      <c r="F51" s="13">
        <v>4.3</v>
      </c>
      <c r="G51" s="66">
        <v>5.5</v>
      </c>
      <c r="H51" s="52" t="str">
        <f t="shared" si="0"/>
        <v>99min</v>
      </c>
      <c r="I51" s="75" t="str">
        <f t="shared" si="1"/>
        <v>397min</v>
      </c>
      <c r="J51" s="75">
        <f t="shared" si="2"/>
        <v>61</v>
      </c>
      <c r="K51" s="100">
        <f t="shared" si="3"/>
        <v>15.25</v>
      </c>
      <c r="L51" s="66">
        <v>92</v>
      </c>
      <c r="M51" s="36" t="s">
        <v>15</v>
      </c>
      <c r="N51" s="85" t="s">
        <v>15</v>
      </c>
    </row>
    <row r="52" spans="1:14" ht="95.1" customHeight="1">
      <c r="A52" s="2" t="s">
        <v>48</v>
      </c>
      <c r="B52" s="13"/>
      <c r="C52" s="14" t="s">
        <v>102</v>
      </c>
      <c r="D52" s="5" t="s">
        <v>93</v>
      </c>
      <c r="E52" s="13" t="s">
        <v>103</v>
      </c>
      <c r="F52" s="13">
        <v>5</v>
      </c>
      <c r="G52" s="66">
        <v>7.5</v>
      </c>
      <c r="H52" s="52" t="str">
        <f t="shared" si="0"/>
        <v>53min</v>
      </c>
      <c r="I52" s="75" t="str">
        <f t="shared" si="1"/>
        <v>213min</v>
      </c>
      <c r="J52" s="75">
        <f t="shared" si="2"/>
        <v>113</v>
      </c>
      <c r="K52" s="100">
        <f t="shared" si="3"/>
        <v>28.25</v>
      </c>
      <c r="L52" s="66">
        <v>93</v>
      </c>
      <c r="M52" s="36" t="s">
        <v>15</v>
      </c>
      <c r="N52" s="85" t="s">
        <v>15</v>
      </c>
    </row>
    <row r="53" spans="1:14" ht="95.1" customHeight="1">
      <c r="A53" s="2" t="s">
        <v>48</v>
      </c>
      <c r="B53" s="13"/>
      <c r="C53" s="14" t="s">
        <v>104</v>
      </c>
      <c r="D53" s="5" t="s">
        <v>93</v>
      </c>
      <c r="E53" s="13" t="s">
        <v>105</v>
      </c>
      <c r="F53" s="13">
        <v>5.2</v>
      </c>
      <c r="G53" s="66">
        <v>7.5</v>
      </c>
      <c r="H53" s="52" t="str">
        <f t="shared" si="0"/>
        <v>53min</v>
      </c>
      <c r="I53" s="75" t="str">
        <f t="shared" si="1"/>
        <v>213min</v>
      </c>
      <c r="J53" s="75">
        <f t="shared" si="2"/>
        <v>113</v>
      </c>
      <c r="K53" s="100">
        <f t="shared" si="3"/>
        <v>28.25</v>
      </c>
      <c r="L53" s="66">
        <v>93</v>
      </c>
      <c r="M53" s="36" t="s">
        <v>15</v>
      </c>
      <c r="N53" s="85" t="s">
        <v>15</v>
      </c>
    </row>
    <row r="54" spans="1:14" ht="95.1" customHeight="1">
      <c r="A54" s="2" t="s">
        <v>48</v>
      </c>
      <c r="B54" s="13"/>
      <c r="C54" s="14" t="s">
        <v>106</v>
      </c>
      <c r="D54" s="5" t="s">
        <v>93</v>
      </c>
      <c r="E54" s="13" t="s">
        <v>107</v>
      </c>
      <c r="F54" s="13" t="s">
        <v>108</v>
      </c>
      <c r="G54" s="66">
        <v>6</v>
      </c>
      <c r="H54" s="52" t="str">
        <f t="shared" si="0"/>
        <v>83min</v>
      </c>
      <c r="I54" s="75" t="str">
        <f t="shared" si="1"/>
        <v>333min</v>
      </c>
      <c r="J54" s="75">
        <f t="shared" si="2"/>
        <v>72</v>
      </c>
      <c r="K54" s="100">
        <f t="shared" si="3"/>
        <v>18</v>
      </c>
      <c r="L54" s="66">
        <v>82</v>
      </c>
      <c r="M54" s="36" t="s">
        <v>15</v>
      </c>
      <c r="N54" s="85" t="s">
        <v>15</v>
      </c>
    </row>
    <row r="55" spans="1:14" ht="95.1" customHeight="1">
      <c r="A55" s="2" t="s">
        <v>48</v>
      </c>
      <c r="B55" s="13"/>
      <c r="C55" s="14" t="s">
        <v>109</v>
      </c>
      <c r="D55" s="5" t="s">
        <v>28</v>
      </c>
      <c r="E55" s="13" t="s">
        <v>110</v>
      </c>
      <c r="F55" s="13">
        <v>4.2</v>
      </c>
      <c r="G55" s="78">
        <v>3</v>
      </c>
      <c r="H55" s="52" t="str">
        <f t="shared" si="0"/>
        <v>333min</v>
      </c>
      <c r="I55" s="75" t="str">
        <f t="shared" si="1"/>
        <v>1333min</v>
      </c>
      <c r="J55" s="75">
        <f t="shared" si="2"/>
        <v>18</v>
      </c>
      <c r="K55" s="100">
        <f t="shared" si="3"/>
        <v>4.5</v>
      </c>
      <c r="L55" s="66">
        <v>87</v>
      </c>
      <c r="M55" s="36" t="s">
        <v>15</v>
      </c>
      <c r="N55" s="85" t="s">
        <v>15</v>
      </c>
    </row>
    <row r="56" spans="1:14" ht="95.1" customHeight="1">
      <c r="A56" s="2" t="s">
        <v>48</v>
      </c>
      <c r="B56" s="13"/>
      <c r="C56" s="14" t="s">
        <v>111</v>
      </c>
      <c r="D56" s="5" t="s">
        <v>28</v>
      </c>
      <c r="E56" s="13" t="s">
        <v>112</v>
      </c>
      <c r="F56" s="13">
        <v>5.3</v>
      </c>
      <c r="G56" s="78">
        <v>4.5</v>
      </c>
      <c r="H56" s="52" t="str">
        <f t="shared" si="0"/>
        <v>148min</v>
      </c>
      <c r="I56" s="75" t="str">
        <f t="shared" si="1"/>
        <v>593min</v>
      </c>
      <c r="J56" s="75">
        <f t="shared" si="2"/>
        <v>41</v>
      </c>
      <c r="K56" s="100">
        <f t="shared" si="3"/>
        <v>10.25</v>
      </c>
      <c r="L56" s="66">
        <v>89</v>
      </c>
      <c r="M56" s="36" t="s">
        <v>15</v>
      </c>
      <c r="N56" s="85" t="s">
        <v>15</v>
      </c>
    </row>
    <row r="57" spans="1:14" ht="95.1" customHeight="1">
      <c r="A57" s="12" t="s">
        <v>113</v>
      </c>
      <c r="B57" s="13"/>
      <c r="C57" s="14" t="s">
        <v>114</v>
      </c>
      <c r="D57" s="5" t="s">
        <v>115</v>
      </c>
      <c r="E57" s="13" t="s">
        <v>116</v>
      </c>
      <c r="F57" s="6">
        <f>19+19.8</f>
        <v>38.799999999999997</v>
      </c>
      <c r="G57" s="66">
        <v>0</v>
      </c>
      <c r="H57" s="52" t="str">
        <f t="shared" si="0"/>
        <v>?</v>
      </c>
      <c r="I57" s="75" t="str">
        <f t="shared" si="1"/>
        <v>?</v>
      </c>
      <c r="J57" s="75" t="str">
        <f t="shared" si="2"/>
        <v>?</v>
      </c>
      <c r="K57" s="100" t="e">
        <f t="shared" si="3"/>
        <v>#VALUE!</v>
      </c>
      <c r="L57" s="66">
        <v>106</v>
      </c>
      <c r="M57" s="36" t="s">
        <v>15</v>
      </c>
      <c r="N57" s="85" t="s">
        <v>15</v>
      </c>
    </row>
    <row r="58" spans="1:14" ht="95.1" customHeight="1">
      <c r="A58" s="2" t="s">
        <v>113</v>
      </c>
      <c r="B58" s="13"/>
      <c r="C58" s="4" t="s">
        <v>117</v>
      </c>
      <c r="D58" s="5" t="s">
        <v>12</v>
      </c>
      <c r="E58" s="13" t="s">
        <v>118</v>
      </c>
      <c r="F58" s="13">
        <v>18.899999999999999</v>
      </c>
      <c r="G58" s="66">
        <v>4.3600000000000003</v>
      </c>
      <c r="H58" s="52" t="str">
        <f t="shared" si="0"/>
        <v>158min</v>
      </c>
      <c r="I58" s="75" t="str">
        <f t="shared" si="1"/>
        <v>631min</v>
      </c>
      <c r="J58" s="75">
        <f t="shared" si="2"/>
        <v>38</v>
      </c>
      <c r="K58" s="100">
        <f t="shared" si="3"/>
        <v>9.5</v>
      </c>
      <c r="L58" s="66">
        <v>99.5</v>
      </c>
      <c r="M58" s="36" t="s">
        <v>15</v>
      </c>
      <c r="N58" s="85" t="s">
        <v>15</v>
      </c>
    </row>
    <row r="59" spans="1:14" ht="95.1" customHeight="1">
      <c r="A59" s="2" t="s">
        <v>113</v>
      </c>
      <c r="B59" s="13"/>
      <c r="C59" s="4" t="s">
        <v>119</v>
      </c>
      <c r="D59" s="5" t="s">
        <v>12</v>
      </c>
      <c r="E59" s="13" t="s">
        <v>118</v>
      </c>
      <c r="F59" s="13">
        <v>19.5</v>
      </c>
      <c r="G59" s="66">
        <v>2.69</v>
      </c>
      <c r="H59" s="52" t="str">
        <f t="shared" si="0"/>
        <v>415min</v>
      </c>
      <c r="I59" s="75" t="str">
        <f t="shared" si="1"/>
        <v>&gt;24h</v>
      </c>
      <c r="J59" s="75">
        <f t="shared" si="2"/>
        <v>14</v>
      </c>
      <c r="K59" s="100">
        <f t="shared" si="3"/>
        <v>3.5</v>
      </c>
      <c r="L59" s="66">
        <v>96</v>
      </c>
      <c r="M59" s="36" t="s">
        <v>15</v>
      </c>
      <c r="N59" s="85" t="s">
        <v>15</v>
      </c>
    </row>
    <row r="60" spans="1:14" ht="95.1" customHeight="1">
      <c r="A60" s="53" t="s">
        <v>113</v>
      </c>
      <c r="B60" s="88"/>
      <c r="C60" s="54" t="s">
        <v>806</v>
      </c>
      <c r="D60" s="63" t="s">
        <v>694</v>
      </c>
      <c r="E60" s="88" t="s">
        <v>807</v>
      </c>
      <c r="F60" s="88">
        <v>4</v>
      </c>
      <c r="G60" s="123">
        <v>2.5</v>
      </c>
      <c r="H60" s="52" t="str">
        <f t="shared" si="0"/>
        <v>480min</v>
      </c>
      <c r="I60" s="124" t="str">
        <f t="shared" si="1"/>
        <v>&gt;24h</v>
      </c>
      <c r="J60" s="124">
        <f t="shared" si="2"/>
        <v>13</v>
      </c>
      <c r="K60" s="100">
        <f t="shared" si="3"/>
        <v>3.25</v>
      </c>
      <c r="L60" s="123">
        <v>75</v>
      </c>
      <c r="M60" s="61" t="s">
        <v>808</v>
      </c>
      <c r="N60" s="122"/>
    </row>
    <row r="61" spans="1:14" ht="95.1" customHeight="1">
      <c r="A61" s="2" t="s">
        <v>113</v>
      </c>
      <c r="B61" s="6"/>
      <c r="C61" s="5" t="s">
        <v>120</v>
      </c>
      <c r="D61" s="5" t="s">
        <v>12</v>
      </c>
      <c r="E61" s="13" t="s">
        <v>121</v>
      </c>
      <c r="F61" s="13">
        <v>18</v>
      </c>
      <c r="G61" s="66">
        <v>3.17</v>
      </c>
      <c r="H61" s="52" t="str">
        <f t="shared" si="0"/>
        <v>299min</v>
      </c>
      <c r="I61" s="75" t="str">
        <f t="shared" si="1"/>
        <v>1194min</v>
      </c>
      <c r="J61" s="75">
        <f t="shared" si="2"/>
        <v>20</v>
      </c>
      <c r="K61" s="100">
        <f t="shared" si="3"/>
        <v>5</v>
      </c>
      <c r="L61" s="66">
        <v>130</v>
      </c>
      <c r="M61" s="36" t="s">
        <v>15</v>
      </c>
      <c r="N61" s="85" t="s">
        <v>15</v>
      </c>
    </row>
    <row r="62" spans="1:14" ht="95.1" customHeight="1">
      <c r="A62" s="2" t="s">
        <v>113</v>
      </c>
      <c r="B62" s="6"/>
      <c r="C62" s="4" t="s">
        <v>122</v>
      </c>
      <c r="D62" s="5" t="s">
        <v>12</v>
      </c>
      <c r="E62" s="13" t="s">
        <v>123</v>
      </c>
      <c r="F62" s="13">
        <v>19.100000000000001</v>
      </c>
      <c r="G62" s="66">
        <v>5.78</v>
      </c>
      <c r="H62" s="52" t="str">
        <f t="shared" si="0"/>
        <v>90min</v>
      </c>
      <c r="I62" s="75" t="str">
        <f t="shared" si="1"/>
        <v>359min</v>
      </c>
      <c r="J62" s="75">
        <f t="shared" si="2"/>
        <v>67</v>
      </c>
      <c r="K62" s="100">
        <f t="shared" si="3"/>
        <v>16.75</v>
      </c>
      <c r="L62" s="66">
        <v>109.9</v>
      </c>
      <c r="M62" s="36" t="s">
        <v>15</v>
      </c>
      <c r="N62" s="85" t="s">
        <v>15</v>
      </c>
    </row>
    <row r="63" spans="1:14" ht="95.1" customHeight="1">
      <c r="A63" s="2" t="s">
        <v>113</v>
      </c>
      <c r="B63" s="13"/>
      <c r="C63" s="4" t="s">
        <v>124</v>
      </c>
      <c r="D63" s="5" t="s">
        <v>12</v>
      </c>
      <c r="E63" s="13" t="s">
        <v>125</v>
      </c>
      <c r="F63" s="13">
        <v>20</v>
      </c>
      <c r="G63" s="66">
        <v>7.06</v>
      </c>
      <c r="H63" s="52" t="str">
        <f t="shared" si="0"/>
        <v>60min</v>
      </c>
      <c r="I63" s="75" t="str">
        <f t="shared" si="1"/>
        <v>241min</v>
      </c>
      <c r="J63" s="75">
        <f t="shared" si="2"/>
        <v>100</v>
      </c>
      <c r="K63" s="100">
        <f t="shared" si="3"/>
        <v>25</v>
      </c>
      <c r="L63" s="66">
        <v>106.5</v>
      </c>
      <c r="M63" s="36" t="s">
        <v>15</v>
      </c>
      <c r="N63" s="85" t="s">
        <v>15</v>
      </c>
    </row>
    <row r="64" spans="1:14" ht="130.9" customHeight="1">
      <c r="A64" s="55" t="s">
        <v>113</v>
      </c>
      <c r="B64" s="9"/>
      <c r="C64" s="57" t="s">
        <v>729</v>
      </c>
      <c r="D64" s="52" t="s">
        <v>12</v>
      </c>
      <c r="E64" s="88" t="s">
        <v>730</v>
      </c>
      <c r="F64" s="88">
        <v>17.399999999999999</v>
      </c>
      <c r="G64" s="7">
        <v>1.36</v>
      </c>
      <c r="H64" s="6" t="str">
        <f>IF(G64="&lt;2.5",480,IF($G64&lt;=0,TEXT("?",0),IF(3000/($G64^2)&gt;1440,TEXT("&gt;24h",0),ROUND(3000/($G64^2),0)&amp;TEXT("min",0))))</f>
        <v>&gt;24h</v>
      </c>
      <c r="I64" s="9" t="str">
        <f>IF(G64="&lt;2.5","&gt;24h",IF($G64&lt;=0,TEXT("?",0),IF(12000/($G64^2)&gt;1440,TEXT("&gt;24h",0),ROUND(12000/($G64^2),0)&amp;TEXT("min",0))))</f>
        <v>&gt;24h</v>
      </c>
      <c r="J64" s="9">
        <f>IF(G64="&lt;2.5",13,IF($G64&lt;=0,TEXT("?",0),ROUND(2*$G64^2,0)))</f>
        <v>4</v>
      </c>
      <c r="K64" s="100">
        <f>J64/4</f>
        <v>1</v>
      </c>
      <c r="L64" s="7">
        <v>94.4</v>
      </c>
      <c r="M64" s="36" t="s">
        <v>704</v>
      </c>
      <c r="N64" s="85" t="s">
        <v>731</v>
      </c>
    </row>
    <row r="65" spans="1:14" ht="95.1" customHeight="1">
      <c r="A65" s="2" t="s">
        <v>113</v>
      </c>
      <c r="B65" s="6"/>
      <c r="C65" s="4" t="s">
        <v>126</v>
      </c>
      <c r="D65" s="5" t="s">
        <v>12</v>
      </c>
      <c r="E65" s="13" t="s">
        <v>127</v>
      </c>
      <c r="F65" s="13">
        <v>18.5</v>
      </c>
      <c r="G65" s="66">
        <v>1.6</v>
      </c>
      <c r="H65" s="52" t="str">
        <f t="shared" si="0"/>
        <v>1172min</v>
      </c>
      <c r="I65" s="75" t="str">
        <f t="shared" si="1"/>
        <v>&gt;24h</v>
      </c>
      <c r="J65" s="75">
        <f t="shared" si="2"/>
        <v>5</v>
      </c>
      <c r="K65" s="100">
        <f t="shared" si="3"/>
        <v>1.25</v>
      </c>
      <c r="L65" s="66">
        <v>84</v>
      </c>
      <c r="M65" s="36" t="s">
        <v>15</v>
      </c>
      <c r="N65" s="85" t="s">
        <v>15</v>
      </c>
    </row>
    <row r="66" spans="1:14" ht="95.1" customHeight="1">
      <c r="A66" s="12" t="s">
        <v>113</v>
      </c>
      <c r="B66" s="13"/>
      <c r="C66" s="14" t="s">
        <v>128</v>
      </c>
      <c r="D66" s="21" t="s">
        <v>87</v>
      </c>
      <c r="E66" s="13" t="s">
        <v>88</v>
      </c>
      <c r="F66" s="13">
        <v>18.5</v>
      </c>
      <c r="G66" s="66">
        <v>8.67</v>
      </c>
      <c r="H66" s="52" t="str">
        <f t="shared" si="0"/>
        <v>40min</v>
      </c>
      <c r="I66" s="75" t="str">
        <f t="shared" si="1"/>
        <v>160min</v>
      </c>
      <c r="J66" s="75">
        <f t="shared" si="2"/>
        <v>150</v>
      </c>
      <c r="K66" s="100">
        <f t="shared" si="3"/>
        <v>37.5</v>
      </c>
      <c r="L66" s="66">
        <v>96</v>
      </c>
      <c r="M66" s="36" t="s">
        <v>15</v>
      </c>
      <c r="N66" s="85" t="s">
        <v>15</v>
      </c>
    </row>
    <row r="67" spans="1:14" ht="95.1" customHeight="1">
      <c r="A67" s="55" t="s">
        <v>113</v>
      </c>
      <c r="B67" s="88"/>
      <c r="C67" s="57" t="s">
        <v>818</v>
      </c>
      <c r="D67" s="59" t="s">
        <v>819</v>
      </c>
      <c r="E67" s="88" t="s">
        <v>820</v>
      </c>
      <c r="F67" s="88">
        <v>17.3</v>
      </c>
      <c r="G67" s="128">
        <v>4.0999999999999996</v>
      </c>
      <c r="H67" s="52" t="str">
        <f t="shared" si="0"/>
        <v>178min</v>
      </c>
      <c r="I67" s="129" t="str">
        <f t="shared" si="1"/>
        <v>714min</v>
      </c>
      <c r="J67" s="129">
        <f t="shared" si="2"/>
        <v>34</v>
      </c>
      <c r="K67" s="100">
        <f t="shared" si="3"/>
        <v>8.5</v>
      </c>
      <c r="L67" s="128">
        <v>95.1</v>
      </c>
      <c r="M67" s="61" t="s">
        <v>821</v>
      </c>
      <c r="N67" s="127" t="s">
        <v>822</v>
      </c>
    </row>
    <row r="68" spans="1:14" ht="95.1" customHeight="1">
      <c r="A68" s="12" t="s">
        <v>113</v>
      </c>
      <c r="B68" s="13"/>
      <c r="C68" s="14" t="s">
        <v>129</v>
      </c>
      <c r="D68" s="21" t="s">
        <v>130</v>
      </c>
      <c r="E68" s="13" t="s">
        <v>131</v>
      </c>
      <c r="F68" s="13">
        <v>129</v>
      </c>
      <c r="G68" s="66">
        <v>2.27</v>
      </c>
      <c r="H68" s="52" t="str">
        <f t="shared" si="0"/>
        <v>582min</v>
      </c>
      <c r="I68" s="75" t="str">
        <f t="shared" si="1"/>
        <v>&gt;24h</v>
      </c>
      <c r="J68" s="75">
        <f t="shared" si="2"/>
        <v>10</v>
      </c>
      <c r="K68" s="100">
        <f t="shared" si="3"/>
        <v>2.5</v>
      </c>
      <c r="L68" s="66">
        <v>83.4</v>
      </c>
      <c r="M68" s="36" t="s">
        <v>15</v>
      </c>
      <c r="N68" s="85" t="s">
        <v>15</v>
      </c>
    </row>
    <row r="69" spans="1:14" ht="95.1" customHeight="1">
      <c r="A69" s="12" t="s">
        <v>113</v>
      </c>
      <c r="B69" s="13"/>
      <c r="C69" s="14" t="s">
        <v>132</v>
      </c>
      <c r="D69" s="21" t="s">
        <v>130</v>
      </c>
      <c r="E69" s="13" t="s">
        <v>133</v>
      </c>
      <c r="F69" s="13">
        <v>112</v>
      </c>
      <c r="G69" s="66">
        <v>3.7</v>
      </c>
      <c r="H69" s="52" t="str">
        <f t="shared" si="0"/>
        <v>219min</v>
      </c>
      <c r="I69" s="75" t="str">
        <f t="shared" si="1"/>
        <v>877min</v>
      </c>
      <c r="J69" s="75">
        <f t="shared" si="2"/>
        <v>27</v>
      </c>
      <c r="K69" s="100">
        <f t="shared" si="3"/>
        <v>6.75</v>
      </c>
      <c r="L69" s="66">
        <v>85</v>
      </c>
      <c r="M69" s="36" t="s">
        <v>15</v>
      </c>
      <c r="N69" s="85" t="s">
        <v>15</v>
      </c>
    </row>
    <row r="70" spans="1:14" ht="95.1" customHeight="1">
      <c r="A70" s="2" t="s">
        <v>113</v>
      </c>
      <c r="B70" s="6"/>
      <c r="C70" s="4" t="s">
        <v>132</v>
      </c>
      <c r="D70" s="5" t="s">
        <v>130</v>
      </c>
      <c r="E70" s="13" t="s">
        <v>134</v>
      </c>
      <c r="F70" s="13">
        <v>143</v>
      </c>
      <c r="G70" s="66">
        <v>4.3600000000000003</v>
      </c>
      <c r="H70" s="52" t="str">
        <f t="shared" si="0"/>
        <v>158min</v>
      </c>
      <c r="I70" s="75" t="str">
        <f t="shared" si="1"/>
        <v>631min</v>
      </c>
      <c r="J70" s="75">
        <f t="shared" si="2"/>
        <v>38</v>
      </c>
      <c r="K70" s="100">
        <f t="shared" si="3"/>
        <v>9.5</v>
      </c>
      <c r="L70" s="66">
        <v>86.4</v>
      </c>
      <c r="M70" s="36" t="s">
        <v>15</v>
      </c>
      <c r="N70" s="85" t="s">
        <v>15</v>
      </c>
    </row>
    <row r="71" spans="1:14" ht="95.1" customHeight="1">
      <c r="A71" s="12" t="s">
        <v>113</v>
      </c>
      <c r="B71" s="13"/>
      <c r="C71" s="14" t="s">
        <v>135</v>
      </c>
      <c r="D71" s="21" t="s">
        <v>28</v>
      </c>
      <c r="E71" s="13" t="s">
        <v>136</v>
      </c>
      <c r="F71" s="13">
        <v>4.7</v>
      </c>
      <c r="G71" s="66">
        <v>0.34</v>
      </c>
      <c r="H71" s="52" t="str">
        <f t="shared" si="0"/>
        <v>&gt;24h</v>
      </c>
      <c r="I71" s="75" t="str">
        <f t="shared" si="1"/>
        <v>&gt;24h</v>
      </c>
      <c r="J71" s="75">
        <f t="shared" si="2"/>
        <v>0</v>
      </c>
      <c r="K71" s="100">
        <f t="shared" si="3"/>
        <v>0</v>
      </c>
      <c r="L71" s="66">
        <v>75</v>
      </c>
      <c r="M71" s="36" t="s">
        <v>15</v>
      </c>
      <c r="N71" s="85" t="s">
        <v>15</v>
      </c>
    </row>
    <row r="72" spans="1:14" ht="95.1" customHeight="1">
      <c r="A72" s="12" t="s">
        <v>113</v>
      </c>
      <c r="B72" s="13"/>
      <c r="C72" s="14" t="s">
        <v>137</v>
      </c>
      <c r="D72" s="21" t="s">
        <v>28</v>
      </c>
      <c r="E72" s="13" t="s">
        <v>138</v>
      </c>
      <c r="F72" s="13">
        <v>7.1</v>
      </c>
      <c r="G72" s="66">
        <v>0.34</v>
      </c>
      <c r="H72" s="52" t="str">
        <f t="shared" si="0"/>
        <v>&gt;24h</v>
      </c>
      <c r="I72" s="75" t="str">
        <f t="shared" si="1"/>
        <v>&gt;24h</v>
      </c>
      <c r="J72" s="75">
        <f t="shared" si="2"/>
        <v>0</v>
      </c>
      <c r="K72" s="100">
        <f t="shared" si="3"/>
        <v>0</v>
      </c>
      <c r="L72" s="66">
        <v>75</v>
      </c>
      <c r="M72" s="36" t="s">
        <v>15</v>
      </c>
      <c r="N72" s="85" t="s">
        <v>15</v>
      </c>
    </row>
    <row r="73" spans="1:14" ht="95.1" customHeight="1">
      <c r="A73" s="2" t="s">
        <v>113</v>
      </c>
      <c r="B73" s="6"/>
      <c r="C73" s="4" t="s">
        <v>139</v>
      </c>
      <c r="D73" s="5" t="s">
        <v>28</v>
      </c>
      <c r="E73" s="13" t="s">
        <v>140</v>
      </c>
      <c r="F73" s="13">
        <v>6.5</v>
      </c>
      <c r="G73" s="66">
        <v>0.39800000000000002</v>
      </c>
      <c r="H73" s="52" t="str">
        <f t="shared" si="0"/>
        <v>&gt;24h</v>
      </c>
      <c r="I73" s="75" t="str">
        <f t="shared" si="1"/>
        <v>&gt;24h</v>
      </c>
      <c r="J73" s="75">
        <f t="shared" si="2"/>
        <v>0</v>
      </c>
      <c r="K73" s="100">
        <f t="shared" ref="K73:K144" si="16">J73/4</f>
        <v>0</v>
      </c>
      <c r="L73" s="66">
        <v>66.900000000000006</v>
      </c>
      <c r="M73" s="36" t="s">
        <v>15</v>
      </c>
      <c r="N73" s="85" t="s">
        <v>15</v>
      </c>
    </row>
    <row r="74" spans="1:14" ht="95.1" customHeight="1">
      <c r="A74" s="2" t="s">
        <v>113</v>
      </c>
      <c r="B74" s="6"/>
      <c r="C74" s="4" t="s">
        <v>141</v>
      </c>
      <c r="D74" s="21" t="s">
        <v>28</v>
      </c>
      <c r="E74" s="13" t="s">
        <v>140</v>
      </c>
      <c r="F74" s="13">
        <v>5.9</v>
      </c>
      <c r="G74" s="66">
        <v>0.57499999999999996</v>
      </c>
      <c r="H74" s="52" t="str">
        <f t="shared" si="0"/>
        <v>&gt;24h</v>
      </c>
      <c r="I74" s="75" t="str">
        <f t="shared" si="1"/>
        <v>&gt;24h</v>
      </c>
      <c r="J74" s="75">
        <f t="shared" si="2"/>
        <v>1</v>
      </c>
      <c r="K74" s="100">
        <f t="shared" si="16"/>
        <v>0.25</v>
      </c>
      <c r="L74" s="66">
        <v>73</v>
      </c>
      <c r="M74" s="36" t="s">
        <v>15</v>
      </c>
      <c r="N74" s="85" t="s">
        <v>15</v>
      </c>
    </row>
    <row r="75" spans="1:14" ht="95.1" customHeight="1">
      <c r="A75" s="2" t="s">
        <v>113</v>
      </c>
      <c r="B75" s="6"/>
      <c r="C75" s="4" t="s">
        <v>142</v>
      </c>
      <c r="D75" s="5" t="s">
        <v>28</v>
      </c>
      <c r="E75" s="13" t="s">
        <v>140</v>
      </c>
      <c r="F75" s="13">
        <v>5.3</v>
      </c>
      <c r="G75" s="66">
        <v>2.5</v>
      </c>
      <c r="H75" s="52" t="str">
        <f t="shared" si="0"/>
        <v>480min</v>
      </c>
      <c r="I75" s="75" t="str">
        <f t="shared" si="1"/>
        <v>&gt;24h</v>
      </c>
      <c r="J75" s="75">
        <f t="shared" si="2"/>
        <v>13</v>
      </c>
      <c r="K75" s="100">
        <f t="shared" si="16"/>
        <v>3.25</v>
      </c>
      <c r="L75" s="66">
        <v>75</v>
      </c>
      <c r="M75" s="36" t="s">
        <v>15</v>
      </c>
      <c r="N75" s="85" t="s">
        <v>15</v>
      </c>
    </row>
    <row r="76" spans="1:14" ht="95.1" customHeight="1">
      <c r="A76" s="55" t="s">
        <v>722</v>
      </c>
      <c r="B76" s="9"/>
      <c r="C76" s="61" t="s">
        <v>723</v>
      </c>
      <c r="D76" s="59" t="s">
        <v>28</v>
      </c>
      <c r="E76" s="61" t="s">
        <v>140</v>
      </c>
      <c r="F76" s="9">
        <v>6.5</v>
      </c>
      <c r="G76" s="7">
        <v>0.57499999999999996</v>
      </c>
      <c r="H76" s="6" t="str">
        <f>IF(G76="&lt;2.5",480,IF($G76&lt;=0,TEXT("?",0),IF(3000/($G76^2)&gt;1440,TEXT("&gt;24h",0),ROUND(3000/($G76^2),0)&amp;TEXT("min",0))))</f>
        <v>&gt;24h</v>
      </c>
      <c r="I76" s="9" t="str">
        <f>IF(G76="&lt;2.5","&gt;24h",IF($G76&lt;=0,TEXT("?",0),IF(12000/($G76^2)&gt;1440,TEXT("&gt;24h",0),ROUND(12000/($G76^2),0)&amp;TEXT("min",0))))</f>
        <v>&gt;24h</v>
      </c>
      <c r="J76" s="9">
        <f>IF(G76="&lt;2.5",13,IF($G76&lt;=0,TEXT("?",0),ROUND(2*$G76^2,0)))</f>
        <v>1</v>
      </c>
      <c r="K76" s="100">
        <f>J76/4</f>
        <v>0.25</v>
      </c>
      <c r="L76" s="7">
        <v>94.5</v>
      </c>
      <c r="M76" s="36" t="s">
        <v>704</v>
      </c>
      <c r="N76" s="85" t="s">
        <v>724</v>
      </c>
    </row>
    <row r="77" spans="1:14" ht="95.1" customHeight="1">
      <c r="A77" s="12" t="s">
        <v>143</v>
      </c>
      <c r="B77" s="13"/>
      <c r="C77" s="14" t="s">
        <v>144</v>
      </c>
      <c r="D77" s="21" t="s">
        <v>87</v>
      </c>
      <c r="E77" s="13" t="s">
        <v>145</v>
      </c>
      <c r="F77" s="13" t="s">
        <v>146</v>
      </c>
      <c r="G77" s="66">
        <v>2.5</v>
      </c>
      <c r="H77" s="52" t="str">
        <f t="shared" si="0"/>
        <v>480min</v>
      </c>
      <c r="I77" s="75" t="str">
        <f t="shared" si="1"/>
        <v>&gt;24h</v>
      </c>
      <c r="J77" s="75">
        <f t="shared" si="2"/>
        <v>13</v>
      </c>
      <c r="K77" s="100">
        <f t="shared" si="16"/>
        <v>3.25</v>
      </c>
      <c r="L77" s="66">
        <v>85</v>
      </c>
      <c r="M77" s="36" t="s">
        <v>15</v>
      </c>
      <c r="N77" s="85" t="s">
        <v>15</v>
      </c>
    </row>
    <row r="78" spans="1:14" ht="95.1" customHeight="1">
      <c r="A78" s="12" t="s">
        <v>147</v>
      </c>
      <c r="B78" s="22"/>
      <c r="C78" s="14" t="s">
        <v>148</v>
      </c>
      <c r="D78" s="21" t="s">
        <v>149</v>
      </c>
      <c r="E78" s="14" t="s">
        <v>150</v>
      </c>
      <c r="F78" s="13">
        <v>18.399999999999999</v>
      </c>
      <c r="G78" s="66">
        <v>6.8</v>
      </c>
      <c r="H78" s="52" t="str">
        <f t="shared" si="0"/>
        <v>65min</v>
      </c>
      <c r="I78" s="75" t="str">
        <f t="shared" si="1"/>
        <v>260min</v>
      </c>
      <c r="J78" s="75">
        <f t="shared" si="2"/>
        <v>92</v>
      </c>
      <c r="K78" s="100">
        <f t="shared" si="16"/>
        <v>23</v>
      </c>
      <c r="L78" s="66">
        <v>91</v>
      </c>
      <c r="M78" s="36" t="s">
        <v>15</v>
      </c>
      <c r="N78" s="85" t="s">
        <v>15</v>
      </c>
    </row>
    <row r="79" spans="1:14" ht="95.1" customHeight="1">
      <c r="A79" s="55" t="s">
        <v>147</v>
      </c>
      <c r="B79" s="72"/>
      <c r="C79" s="57" t="s">
        <v>151</v>
      </c>
      <c r="D79" s="59" t="s">
        <v>12</v>
      </c>
      <c r="E79" s="14" t="s">
        <v>152</v>
      </c>
      <c r="F79" s="58">
        <v>1.9</v>
      </c>
      <c r="G79" s="66">
        <v>15</v>
      </c>
      <c r="H79" s="52" t="str">
        <f t="shared" si="0"/>
        <v>13min</v>
      </c>
      <c r="I79" s="75" t="str">
        <f t="shared" si="1"/>
        <v>53min</v>
      </c>
      <c r="J79" s="75">
        <f t="shared" si="2"/>
        <v>450</v>
      </c>
      <c r="K79" s="100">
        <f t="shared" si="16"/>
        <v>112.5</v>
      </c>
      <c r="L79" s="66">
        <v>89</v>
      </c>
      <c r="M79" s="36" t="s">
        <v>15</v>
      </c>
      <c r="N79" s="85" t="s">
        <v>15</v>
      </c>
    </row>
    <row r="80" spans="1:14" ht="95.1" customHeight="1">
      <c r="A80" s="55" t="s">
        <v>147</v>
      </c>
      <c r="B80" s="72"/>
      <c r="C80" s="57" t="s">
        <v>151</v>
      </c>
      <c r="D80" s="59" t="s">
        <v>12</v>
      </c>
      <c r="E80" s="14" t="s">
        <v>679</v>
      </c>
      <c r="F80" s="58">
        <v>1.9</v>
      </c>
      <c r="G80" s="66">
        <v>3.5</v>
      </c>
      <c r="H80" s="52" t="str">
        <f t="shared" ref="H80:H111" si="17">IF(G80="&lt;2.5",480,IF($G80&lt;=0,TEXT("?",0),IF(3000/($G80^2)&gt;1440,TEXT("&gt;24h",0),ROUND(3000/($G80^2),0)&amp;TEXT("min",0))))</f>
        <v>245min</v>
      </c>
      <c r="I80" s="75" t="str">
        <f t="shared" ref="I80:I111" si="18">IF(G80="&lt;2.5","&gt;24h",IF($G80&lt;=0,TEXT("?",0),IF(12000/($G80^2)&gt;1440,TEXT("&gt;24h",0),ROUND(12000/($G80^2),0)&amp;TEXT("min",0))))</f>
        <v>980min</v>
      </c>
      <c r="J80" s="75">
        <f t="shared" ref="J80:J154" si="19">IF(G80="&lt;2.5",13,IF($G80&lt;=0,TEXT("?",0),ROUND(2*$G80^2,0)))</f>
        <v>25</v>
      </c>
      <c r="K80" s="100">
        <f t="shared" si="16"/>
        <v>6.25</v>
      </c>
      <c r="L80" s="66">
        <v>89</v>
      </c>
      <c r="M80" s="36" t="s">
        <v>15</v>
      </c>
      <c r="N80" s="85" t="s">
        <v>15</v>
      </c>
    </row>
    <row r="81" spans="1:14" ht="95.1" customHeight="1">
      <c r="A81" s="55" t="s">
        <v>147</v>
      </c>
      <c r="B81" s="72"/>
      <c r="C81" s="57" t="s">
        <v>677</v>
      </c>
      <c r="D81" s="59" t="s">
        <v>157</v>
      </c>
      <c r="E81" s="57" t="s">
        <v>678</v>
      </c>
      <c r="F81" s="88" t="s">
        <v>680</v>
      </c>
      <c r="G81" s="99">
        <v>15</v>
      </c>
      <c r="H81" s="52" t="str">
        <f t="shared" si="17"/>
        <v>13min</v>
      </c>
      <c r="I81" s="75" t="str">
        <f t="shared" si="18"/>
        <v>53min</v>
      </c>
      <c r="J81" s="75">
        <f>IF(G81="&lt;2.5",13,IF($G81&lt;=0,TEXT("?",0),ROUND(2*$G81^2,0)))</f>
        <v>450</v>
      </c>
      <c r="K81" s="100">
        <f t="shared" si="16"/>
        <v>112.5</v>
      </c>
      <c r="L81" s="99">
        <v>97</v>
      </c>
      <c r="M81" s="61" t="s">
        <v>681</v>
      </c>
      <c r="N81" s="97" t="s">
        <v>682</v>
      </c>
    </row>
    <row r="82" spans="1:14" ht="95.1" customHeight="1">
      <c r="A82" s="55" t="s">
        <v>147</v>
      </c>
      <c r="B82" s="72"/>
      <c r="C82" s="57" t="s">
        <v>677</v>
      </c>
      <c r="D82" s="59" t="s">
        <v>157</v>
      </c>
      <c r="E82" s="57" t="s">
        <v>158</v>
      </c>
      <c r="F82" s="88">
        <v>2.1</v>
      </c>
      <c r="G82" s="99">
        <v>2.5</v>
      </c>
      <c r="H82" s="52" t="str">
        <f t="shared" si="17"/>
        <v>480min</v>
      </c>
      <c r="I82" s="75" t="str">
        <f t="shared" si="18"/>
        <v>&gt;24h</v>
      </c>
      <c r="J82" s="75">
        <f>IF(G82="&lt;2.5",13,IF($G82&lt;=0,TEXT("?",0),ROUND(2*$G82^2,0)))</f>
        <v>13</v>
      </c>
      <c r="K82" s="100">
        <f t="shared" si="16"/>
        <v>3.25</v>
      </c>
      <c r="L82" s="99">
        <v>97</v>
      </c>
      <c r="M82" s="61" t="s">
        <v>681</v>
      </c>
      <c r="N82" s="97" t="s">
        <v>682</v>
      </c>
    </row>
    <row r="83" spans="1:14" ht="95.1" customHeight="1">
      <c r="A83" s="55" t="s">
        <v>147</v>
      </c>
      <c r="B83" s="56"/>
      <c r="C83" s="57" t="s">
        <v>153</v>
      </c>
      <c r="D83" s="21" t="s">
        <v>154</v>
      </c>
      <c r="E83" s="14" t="s">
        <v>155</v>
      </c>
      <c r="F83" s="58">
        <v>2.5</v>
      </c>
      <c r="G83" s="79">
        <v>6.6</v>
      </c>
      <c r="H83" s="52" t="str">
        <f t="shared" si="17"/>
        <v>69min</v>
      </c>
      <c r="I83" s="75" t="str">
        <f t="shared" si="18"/>
        <v>275min</v>
      </c>
      <c r="J83" s="75">
        <f t="shared" si="19"/>
        <v>87</v>
      </c>
      <c r="K83" s="100">
        <f t="shared" si="16"/>
        <v>21.75</v>
      </c>
      <c r="L83" s="66">
        <v>86</v>
      </c>
      <c r="M83" s="36" t="s">
        <v>15</v>
      </c>
      <c r="N83" s="85" t="s">
        <v>15</v>
      </c>
    </row>
    <row r="84" spans="1:14" ht="95.1" customHeight="1">
      <c r="A84" s="55" t="s">
        <v>147</v>
      </c>
      <c r="B84" s="56"/>
      <c r="C84" s="57" t="s">
        <v>153</v>
      </c>
      <c r="D84" s="21" t="s">
        <v>156</v>
      </c>
      <c r="E84" s="14" t="s">
        <v>156</v>
      </c>
      <c r="F84" s="58">
        <v>2.5</v>
      </c>
      <c r="G84" s="79">
        <v>5.4</v>
      </c>
      <c r="H84" s="52" t="str">
        <f t="shared" si="17"/>
        <v>103min</v>
      </c>
      <c r="I84" s="75" t="str">
        <f t="shared" si="18"/>
        <v>412min</v>
      </c>
      <c r="J84" s="75">
        <f t="shared" si="19"/>
        <v>58</v>
      </c>
      <c r="K84" s="100">
        <f t="shared" si="16"/>
        <v>14.5</v>
      </c>
      <c r="L84" s="66">
        <v>86</v>
      </c>
      <c r="M84" s="36" t="s">
        <v>15</v>
      </c>
      <c r="N84" s="85" t="s">
        <v>15</v>
      </c>
    </row>
    <row r="85" spans="1:14" ht="95.1" customHeight="1">
      <c r="A85" s="55" t="s">
        <v>147</v>
      </c>
      <c r="B85" s="56"/>
      <c r="C85" s="57" t="s">
        <v>153</v>
      </c>
      <c r="D85" s="21" t="s">
        <v>157</v>
      </c>
      <c r="E85" s="14" t="s">
        <v>158</v>
      </c>
      <c r="F85" s="58">
        <v>2.5</v>
      </c>
      <c r="G85" s="79">
        <v>2.5</v>
      </c>
      <c r="H85" s="52" t="str">
        <f t="shared" si="17"/>
        <v>480min</v>
      </c>
      <c r="I85" s="75" t="str">
        <f t="shared" si="18"/>
        <v>&gt;24h</v>
      </c>
      <c r="J85" s="75">
        <f t="shared" si="19"/>
        <v>13</v>
      </c>
      <c r="K85" s="100">
        <f t="shared" si="16"/>
        <v>3.25</v>
      </c>
      <c r="L85" s="66">
        <v>86</v>
      </c>
      <c r="M85" s="36" t="s">
        <v>15</v>
      </c>
      <c r="N85" s="85" t="s">
        <v>15</v>
      </c>
    </row>
    <row r="86" spans="1:14" ht="95.1" customHeight="1">
      <c r="A86" s="55" t="s">
        <v>147</v>
      </c>
      <c r="B86" s="56"/>
      <c r="C86" s="57" t="s">
        <v>153</v>
      </c>
      <c r="D86" s="21" t="s">
        <v>159</v>
      </c>
      <c r="E86" s="14" t="s">
        <v>160</v>
      </c>
      <c r="F86" s="58">
        <v>2.5</v>
      </c>
      <c r="G86" s="79">
        <v>2.5</v>
      </c>
      <c r="H86" s="52" t="str">
        <f t="shared" si="17"/>
        <v>480min</v>
      </c>
      <c r="I86" s="75" t="str">
        <f t="shared" si="18"/>
        <v>&gt;24h</v>
      </c>
      <c r="J86" s="75">
        <f t="shared" si="19"/>
        <v>13</v>
      </c>
      <c r="K86" s="100">
        <f t="shared" si="16"/>
        <v>3.25</v>
      </c>
      <c r="L86" s="66">
        <v>86</v>
      </c>
      <c r="M86" s="36" t="s">
        <v>15</v>
      </c>
      <c r="N86" s="85" t="s">
        <v>15</v>
      </c>
    </row>
    <row r="87" spans="1:14" ht="95.1" customHeight="1">
      <c r="A87" s="12" t="s">
        <v>147</v>
      </c>
      <c r="C87" s="14" t="s">
        <v>161</v>
      </c>
      <c r="D87" s="21" t="s">
        <v>115</v>
      </c>
      <c r="E87" s="13" t="s">
        <v>162</v>
      </c>
      <c r="F87" s="13">
        <v>2.4</v>
      </c>
      <c r="G87" s="79">
        <v>2.5</v>
      </c>
      <c r="H87" s="52" t="str">
        <f t="shared" si="17"/>
        <v>480min</v>
      </c>
      <c r="I87" s="75" t="str">
        <f t="shared" si="18"/>
        <v>&gt;24h</v>
      </c>
      <c r="J87" s="75">
        <f t="shared" si="19"/>
        <v>13</v>
      </c>
      <c r="K87" s="100">
        <f t="shared" si="16"/>
        <v>3.25</v>
      </c>
      <c r="L87" s="66">
        <v>93</v>
      </c>
      <c r="M87" s="36" t="s">
        <v>15</v>
      </c>
      <c r="N87" s="85" t="s">
        <v>15</v>
      </c>
    </row>
    <row r="88" spans="1:14" ht="95.1" customHeight="1">
      <c r="A88" s="2" t="s">
        <v>147</v>
      </c>
      <c r="B88" s="26"/>
      <c r="C88" s="4" t="s">
        <v>163</v>
      </c>
      <c r="D88" s="21" t="s">
        <v>115</v>
      </c>
      <c r="E88" s="13" t="s">
        <v>164</v>
      </c>
      <c r="F88" s="13">
        <v>1.4</v>
      </c>
      <c r="G88" s="79">
        <v>8.5</v>
      </c>
      <c r="H88" s="52" t="str">
        <f t="shared" si="17"/>
        <v>42min</v>
      </c>
      <c r="I88" s="75" t="str">
        <f t="shared" si="18"/>
        <v>166min</v>
      </c>
      <c r="J88" s="75">
        <f t="shared" si="19"/>
        <v>145</v>
      </c>
      <c r="K88" s="100">
        <f t="shared" si="16"/>
        <v>36.25</v>
      </c>
      <c r="L88" s="66">
        <v>74</v>
      </c>
      <c r="M88" s="36" t="s">
        <v>15</v>
      </c>
      <c r="N88" s="85" t="s">
        <v>15</v>
      </c>
    </row>
    <row r="89" spans="1:14" ht="95.1" customHeight="1">
      <c r="A89" s="2" t="s">
        <v>147</v>
      </c>
      <c r="B89" s="3"/>
      <c r="C89" s="4" t="s">
        <v>165</v>
      </c>
      <c r="D89" s="5" t="s">
        <v>12</v>
      </c>
      <c r="E89" s="13" t="s">
        <v>166</v>
      </c>
      <c r="F89" s="13" t="s">
        <v>20</v>
      </c>
      <c r="G89" s="66">
        <v>15</v>
      </c>
      <c r="H89" s="52" t="str">
        <f t="shared" si="17"/>
        <v>13min</v>
      </c>
      <c r="I89" s="75" t="str">
        <f t="shared" si="18"/>
        <v>53min</v>
      </c>
      <c r="J89" s="75">
        <f t="shared" si="19"/>
        <v>450</v>
      </c>
      <c r="K89" s="100">
        <f t="shared" si="16"/>
        <v>112.5</v>
      </c>
      <c r="L89" s="66">
        <v>89</v>
      </c>
      <c r="M89" s="36" t="s">
        <v>15</v>
      </c>
      <c r="N89" s="85" t="s">
        <v>15</v>
      </c>
    </row>
    <row r="90" spans="1:14" ht="95.1" customHeight="1">
      <c r="A90" s="2" t="s">
        <v>147</v>
      </c>
      <c r="B90" s="3"/>
      <c r="C90" s="4" t="s">
        <v>167</v>
      </c>
      <c r="D90" s="5" t="s">
        <v>12</v>
      </c>
      <c r="E90" s="13" t="s">
        <v>168</v>
      </c>
      <c r="F90" s="13" t="s">
        <v>20</v>
      </c>
      <c r="G90" s="66">
        <v>25.3</v>
      </c>
      <c r="H90" s="52" t="str">
        <f t="shared" si="17"/>
        <v>5min</v>
      </c>
      <c r="I90" s="75" t="str">
        <f t="shared" si="18"/>
        <v>19min</v>
      </c>
      <c r="J90" s="75">
        <f t="shared" si="19"/>
        <v>1280</v>
      </c>
      <c r="K90" s="100">
        <f t="shared" si="16"/>
        <v>320</v>
      </c>
      <c r="L90" s="66">
        <v>104</v>
      </c>
      <c r="M90" s="36" t="s">
        <v>15</v>
      </c>
      <c r="N90" s="85" t="s">
        <v>15</v>
      </c>
    </row>
    <row r="91" spans="1:14" ht="95.1" customHeight="1">
      <c r="A91" s="12" t="s">
        <v>147</v>
      </c>
      <c r="C91" s="14" t="s">
        <v>169</v>
      </c>
      <c r="D91" s="5" t="s">
        <v>12</v>
      </c>
      <c r="E91" s="13" t="s">
        <v>170</v>
      </c>
      <c r="F91" s="27">
        <f>1.79+1</f>
        <v>2.79</v>
      </c>
      <c r="G91" s="66">
        <v>10.5</v>
      </c>
      <c r="H91" s="52" t="str">
        <f t="shared" si="17"/>
        <v>27min</v>
      </c>
      <c r="I91" s="75" t="str">
        <f t="shared" si="18"/>
        <v>109min</v>
      </c>
      <c r="J91" s="75">
        <f t="shared" si="19"/>
        <v>221</v>
      </c>
      <c r="K91" s="100">
        <f t="shared" si="16"/>
        <v>55.25</v>
      </c>
      <c r="L91" s="66">
        <v>88</v>
      </c>
      <c r="M91" s="36" t="s">
        <v>15</v>
      </c>
      <c r="N91" s="85" t="s">
        <v>15</v>
      </c>
    </row>
    <row r="92" spans="1:14" ht="95.1" customHeight="1">
      <c r="A92" s="12" t="s">
        <v>147</v>
      </c>
      <c r="C92" s="14" t="s">
        <v>171</v>
      </c>
      <c r="D92" s="5" t="s">
        <v>12</v>
      </c>
      <c r="E92" s="13" t="s">
        <v>170</v>
      </c>
      <c r="F92" s="27">
        <f>1.77+0.64</f>
        <v>2.41</v>
      </c>
      <c r="G92" s="66">
        <v>11</v>
      </c>
      <c r="H92" s="52" t="str">
        <f t="shared" si="17"/>
        <v>25min</v>
      </c>
      <c r="I92" s="75" t="str">
        <f t="shared" si="18"/>
        <v>99min</v>
      </c>
      <c r="J92" s="75">
        <f t="shared" si="19"/>
        <v>242</v>
      </c>
      <c r="K92" s="100">
        <f t="shared" si="16"/>
        <v>60.5</v>
      </c>
      <c r="L92" s="66">
        <v>90</v>
      </c>
      <c r="M92" s="36" t="s">
        <v>15</v>
      </c>
      <c r="N92" s="85" t="s">
        <v>15</v>
      </c>
    </row>
    <row r="93" spans="1:14" ht="95.1" customHeight="1">
      <c r="A93" s="12" t="s">
        <v>147</v>
      </c>
      <c r="C93" s="14" t="s">
        <v>172</v>
      </c>
      <c r="D93" s="5" t="s">
        <v>12</v>
      </c>
      <c r="E93" s="13" t="s">
        <v>173</v>
      </c>
      <c r="F93" s="27">
        <v>3.1</v>
      </c>
      <c r="G93" s="66">
        <v>6.6</v>
      </c>
      <c r="H93" s="52" t="str">
        <f t="shared" si="17"/>
        <v>69min</v>
      </c>
      <c r="I93" s="75" t="str">
        <f t="shared" si="18"/>
        <v>275min</v>
      </c>
      <c r="J93" s="75">
        <f t="shared" si="19"/>
        <v>87</v>
      </c>
      <c r="K93" s="100">
        <f t="shared" si="16"/>
        <v>21.75</v>
      </c>
      <c r="L93" s="66">
        <v>86</v>
      </c>
      <c r="M93" s="36" t="s">
        <v>15</v>
      </c>
      <c r="N93" s="85" t="s">
        <v>15</v>
      </c>
    </row>
    <row r="94" spans="1:14" ht="95.1" customHeight="1">
      <c r="A94" s="12" t="s">
        <v>147</v>
      </c>
      <c r="C94" s="14" t="s">
        <v>174</v>
      </c>
      <c r="D94" s="5" t="s">
        <v>12</v>
      </c>
      <c r="E94" s="13" t="s">
        <v>175</v>
      </c>
      <c r="F94" s="13">
        <f>2.4+1</f>
        <v>3.4</v>
      </c>
      <c r="G94" s="66">
        <v>9.9</v>
      </c>
      <c r="H94" s="52" t="str">
        <f t="shared" si="17"/>
        <v>31min</v>
      </c>
      <c r="I94" s="75" t="str">
        <f t="shared" si="18"/>
        <v>122min</v>
      </c>
      <c r="J94" s="75">
        <f t="shared" si="19"/>
        <v>196</v>
      </c>
      <c r="K94" s="100">
        <f t="shared" si="16"/>
        <v>49</v>
      </c>
      <c r="L94" s="66">
        <v>99</v>
      </c>
      <c r="M94" s="36" t="s">
        <v>15</v>
      </c>
      <c r="N94" s="85" t="s">
        <v>15</v>
      </c>
    </row>
    <row r="95" spans="1:14" ht="95.1" customHeight="1">
      <c r="A95" s="2" t="s">
        <v>147</v>
      </c>
      <c r="C95" s="4" t="s">
        <v>176</v>
      </c>
      <c r="D95" s="5" t="s">
        <v>87</v>
      </c>
      <c r="E95" s="13" t="s">
        <v>177</v>
      </c>
      <c r="F95" s="13">
        <v>1.62</v>
      </c>
      <c r="G95" s="66">
        <v>11</v>
      </c>
      <c r="H95" s="52" t="str">
        <f t="shared" si="17"/>
        <v>25min</v>
      </c>
      <c r="I95" s="75" t="str">
        <f t="shared" si="18"/>
        <v>99min</v>
      </c>
      <c r="J95" s="75">
        <f t="shared" si="19"/>
        <v>242</v>
      </c>
      <c r="K95" s="100">
        <f t="shared" si="16"/>
        <v>60.5</v>
      </c>
      <c r="L95" s="66">
        <v>93</v>
      </c>
      <c r="M95" s="36" t="s">
        <v>15</v>
      </c>
      <c r="N95" s="85" t="s">
        <v>15</v>
      </c>
    </row>
    <row r="96" spans="1:14" ht="95.1" customHeight="1">
      <c r="A96" s="12" t="s">
        <v>147</v>
      </c>
      <c r="C96" s="14" t="s">
        <v>178</v>
      </c>
      <c r="D96" s="5" t="s">
        <v>87</v>
      </c>
      <c r="E96" s="13" t="s">
        <v>175</v>
      </c>
      <c r="F96" s="13">
        <v>3.1</v>
      </c>
      <c r="G96" s="66">
        <v>15</v>
      </c>
      <c r="H96" s="52" t="str">
        <f t="shared" si="17"/>
        <v>13min</v>
      </c>
      <c r="I96" s="75" t="str">
        <f t="shared" si="18"/>
        <v>53min</v>
      </c>
      <c r="J96" s="75">
        <f t="shared" si="19"/>
        <v>450</v>
      </c>
      <c r="K96" s="100">
        <f t="shared" si="16"/>
        <v>112.5</v>
      </c>
      <c r="L96" s="66">
        <v>92</v>
      </c>
      <c r="M96" s="36" t="s">
        <v>15</v>
      </c>
      <c r="N96" s="85" t="s">
        <v>15</v>
      </c>
    </row>
    <row r="97" spans="1:14" ht="95.1" customHeight="1">
      <c r="A97" s="12" t="s">
        <v>147</v>
      </c>
      <c r="C97" s="14" t="s">
        <v>179</v>
      </c>
      <c r="D97" s="21" t="s">
        <v>93</v>
      </c>
      <c r="E97" s="13" t="s">
        <v>180</v>
      </c>
      <c r="F97" s="13">
        <v>3.1</v>
      </c>
      <c r="G97" s="66">
        <v>12.8</v>
      </c>
      <c r="H97" s="52" t="str">
        <f t="shared" si="17"/>
        <v>18min</v>
      </c>
      <c r="I97" s="75" t="str">
        <f t="shared" si="18"/>
        <v>73min</v>
      </c>
      <c r="J97" s="75">
        <f t="shared" si="19"/>
        <v>328</v>
      </c>
      <c r="K97" s="100">
        <f t="shared" si="16"/>
        <v>82</v>
      </c>
      <c r="L97" s="66">
        <v>96</v>
      </c>
      <c r="M97" s="36" t="s">
        <v>15</v>
      </c>
      <c r="N97" s="85" t="s">
        <v>15</v>
      </c>
    </row>
    <row r="98" spans="1:14" ht="95.1" customHeight="1">
      <c r="A98" s="28" t="s">
        <v>147</v>
      </c>
      <c r="C98" s="29" t="s">
        <v>181</v>
      </c>
      <c r="D98" s="21" t="s">
        <v>93</v>
      </c>
      <c r="E98" s="21" t="s">
        <v>182</v>
      </c>
      <c r="F98" s="21">
        <f>2.2+1</f>
        <v>3.2</v>
      </c>
      <c r="G98" s="66">
        <v>5.9</v>
      </c>
      <c r="H98" s="52" t="str">
        <f t="shared" si="17"/>
        <v>86min</v>
      </c>
      <c r="I98" s="75" t="str">
        <f t="shared" si="18"/>
        <v>345min</v>
      </c>
      <c r="J98" s="75">
        <f t="shared" si="19"/>
        <v>70</v>
      </c>
      <c r="K98" s="100">
        <f t="shared" si="16"/>
        <v>17.5</v>
      </c>
      <c r="L98" s="66">
        <v>83</v>
      </c>
      <c r="M98" s="36" t="s">
        <v>15</v>
      </c>
      <c r="N98" s="85" t="s">
        <v>15</v>
      </c>
    </row>
    <row r="99" spans="1:14" ht="95.1" customHeight="1">
      <c r="A99" s="28" t="s">
        <v>147</v>
      </c>
      <c r="C99" s="29" t="s">
        <v>686</v>
      </c>
      <c r="D99" s="59" t="s">
        <v>93</v>
      </c>
      <c r="E99" s="59" t="s">
        <v>684</v>
      </c>
      <c r="F99" s="59">
        <v>2.9</v>
      </c>
      <c r="G99" s="99">
        <v>5.9</v>
      </c>
      <c r="H99" s="52" t="str">
        <f t="shared" si="17"/>
        <v>86min</v>
      </c>
      <c r="I99" s="75" t="str">
        <f t="shared" si="18"/>
        <v>345min</v>
      </c>
      <c r="J99" s="75">
        <f t="shared" si="19"/>
        <v>70</v>
      </c>
      <c r="K99" s="100">
        <f>J99/4</f>
        <v>17.5</v>
      </c>
      <c r="L99" s="99">
        <v>84</v>
      </c>
      <c r="M99" s="61" t="s">
        <v>681</v>
      </c>
      <c r="N99" s="97" t="s">
        <v>685</v>
      </c>
    </row>
    <row r="100" spans="1:14" ht="95.1" customHeight="1">
      <c r="A100" s="10" t="s">
        <v>147</v>
      </c>
      <c r="C100" s="30" t="s">
        <v>183</v>
      </c>
      <c r="D100" s="21" t="s">
        <v>93</v>
      </c>
      <c r="E100" s="21" t="s">
        <v>182</v>
      </c>
      <c r="F100" s="21">
        <v>2.2999999999999998</v>
      </c>
      <c r="G100" s="66">
        <v>4.5</v>
      </c>
      <c r="H100" s="52" t="str">
        <f t="shared" si="17"/>
        <v>148min</v>
      </c>
      <c r="I100" s="75" t="str">
        <f t="shared" si="18"/>
        <v>593min</v>
      </c>
      <c r="J100" s="75">
        <f t="shared" si="19"/>
        <v>41</v>
      </c>
      <c r="K100" s="100">
        <f t="shared" si="16"/>
        <v>10.25</v>
      </c>
      <c r="L100" s="66">
        <v>79</v>
      </c>
      <c r="M100" s="61" t="s">
        <v>15</v>
      </c>
      <c r="N100" s="85"/>
    </row>
    <row r="101" spans="1:14" ht="95.1" customHeight="1">
      <c r="A101" s="10" t="s">
        <v>184</v>
      </c>
      <c r="C101" s="30" t="s">
        <v>642</v>
      </c>
      <c r="D101" s="5" t="s">
        <v>12</v>
      </c>
      <c r="E101" s="21" t="s">
        <v>185</v>
      </c>
      <c r="F101" s="21">
        <v>6.4</v>
      </c>
      <c r="G101" s="66">
        <v>1.5</v>
      </c>
      <c r="H101" s="52" t="str">
        <f t="shared" si="17"/>
        <v>1333min</v>
      </c>
      <c r="I101" s="75" t="str">
        <f t="shared" si="18"/>
        <v>&gt;24h</v>
      </c>
      <c r="J101" s="75">
        <f t="shared" si="19"/>
        <v>5</v>
      </c>
      <c r="K101" s="100">
        <f t="shared" si="16"/>
        <v>1.25</v>
      </c>
      <c r="L101" s="66">
        <v>97</v>
      </c>
      <c r="M101" s="36" t="s">
        <v>15</v>
      </c>
      <c r="N101" s="85" t="s">
        <v>15</v>
      </c>
    </row>
    <row r="102" spans="1:14" ht="95.1" customHeight="1">
      <c r="A102" s="2" t="s">
        <v>186</v>
      </c>
      <c r="B102" s="3"/>
      <c r="C102" s="4" t="s">
        <v>187</v>
      </c>
      <c r="D102" s="5" t="s">
        <v>115</v>
      </c>
      <c r="E102" s="6" t="s">
        <v>188</v>
      </c>
      <c r="F102" s="6">
        <v>47</v>
      </c>
      <c r="G102" s="66">
        <v>4.76</v>
      </c>
      <c r="H102" s="52" t="str">
        <f t="shared" si="17"/>
        <v>132min</v>
      </c>
      <c r="I102" s="75" t="str">
        <f t="shared" si="18"/>
        <v>530min</v>
      </c>
      <c r="J102" s="75">
        <f t="shared" si="19"/>
        <v>45</v>
      </c>
      <c r="K102" s="100">
        <f t="shared" si="16"/>
        <v>11.25</v>
      </c>
      <c r="L102" s="66">
        <v>102</v>
      </c>
      <c r="M102" s="36" t="s">
        <v>15</v>
      </c>
      <c r="N102" s="85" t="s">
        <v>15</v>
      </c>
    </row>
    <row r="103" spans="1:14" ht="95.1" customHeight="1">
      <c r="A103" s="12" t="s">
        <v>186</v>
      </c>
      <c r="C103" s="14" t="s">
        <v>189</v>
      </c>
      <c r="D103" s="21" t="s">
        <v>190</v>
      </c>
      <c r="E103" s="13" t="s">
        <v>191</v>
      </c>
      <c r="F103" s="13">
        <v>35</v>
      </c>
      <c r="G103" s="66">
        <v>6.5</v>
      </c>
      <c r="H103" s="52" t="str">
        <f t="shared" si="17"/>
        <v>71min</v>
      </c>
      <c r="I103" s="75" t="str">
        <f t="shared" si="18"/>
        <v>284min</v>
      </c>
      <c r="J103" s="75">
        <f t="shared" si="19"/>
        <v>85</v>
      </c>
      <c r="K103" s="100">
        <f t="shared" si="16"/>
        <v>21.25</v>
      </c>
      <c r="L103" s="66">
        <v>83</v>
      </c>
      <c r="M103" s="36" t="s">
        <v>15</v>
      </c>
      <c r="N103" s="85" t="s">
        <v>15</v>
      </c>
    </row>
    <row r="104" spans="1:14" ht="95.1" customHeight="1">
      <c r="A104" s="12" t="s">
        <v>186</v>
      </c>
      <c r="C104" s="14" t="s">
        <v>192</v>
      </c>
      <c r="D104" s="21" t="s">
        <v>190</v>
      </c>
      <c r="E104" s="13" t="s">
        <v>191</v>
      </c>
      <c r="F104" s="13">
        <v>29</v>
      </c>
      <c r="G104" s="66">
        <v>7.14</v>
      </c>
      <c r="H104" s="52" t="str">
        <f t="shared" si="17"/>
        <v>59min</v>
      </c>
      <c r="I104" s="75" t="str">
        <f t="shared" si="18"/>
        <v>235min</v>
      </c>
      <c r="J104" s="75">
        <f t="shared" si="19"/>
        <v>102</v>
      </c>
      <c r="K104" s="100">
        <f t="shared" si="16"/>
        <v>25.5</v>
      </c>
      <c r="L104" s="66">
        <v>95</v>
      </c>
      <c r="M104" s="36" t="s">
        <v>15</v>
      </c>
      <c r="N104" s="85" t="s">
        <v>15</v>
      </c>
    </row>
    <row r="105" spans="1:14" ht="95.1" customHeight="1">
      <c r="A105" s="12" t="s">
        <v>186</v>
      </c>
      <c r="C105" s="14" t="s">
        <v>193</v>
      </c>
      <c r="D105" s="5" t="s">
        <v>12</v>
      </c>
      <c r="E105" s="13" t="s">
        <v>194</v>
      </c>
      <c r="F105" s="13">
        <v>89</v>
      </c>
      <c r="G105" s="66">
        <v>4.7</v>
      </c>
      <c r="H105" s="52" t="str">
        <f t="shared" si="17"/>
        <v>136min</v>
      </c>
      <c r="I105" s="75" t="str">
        <f t="shared" si="18"/>
        <v>543min</v>
      </c>
      <c r="J105" s="75">
        <f t="shared" si="19"/>
        <v>44</v>
      </c>
      <c r="K105" s="100">
        <f t="shared" si="16"/>
        <v>11</v>
      </c>
      <c r="L105" s="66">
        <v>81</v>
      </c>
      <c r="M105" s="36" t="s">
        <v>15</v>
      </c>
      <c r="N105" s="85" t="s">
        <v>15</v>
      </c>
    </row>
    <row r="106" spans="1:14" ht="95.1" customHeight="1">
      <c r="A106" s="12" t="s">
        <v>186</v>
      </c>
      <c r="C106" s="14" t="s">
        <v>195</v>
      </c>
      <c r="D106" s="5" t="s">
        <v>12</v>
      </c>
      <c r="E106" s="13" t="s">
        <v>194</v>
      </c>
      <c r="F106" s="13" t="s">
        <v>196</v>
      </c>
      <c r="G106" s="66">
        <v>8.94</v>
      </c>
      <c r="H106" s="52" t="str">
        <f t="shared" si="17"/>
        <v>38min</v>
      </c>
      <c r="I106" s="75" t="str">
        <f t="shared" si="18"/>
        <v>150min</v>
      </c>
      <c r="J106" s="75">
        <f t="shared" si="19"/>
        <v>160</v>
      </c>
      <c r="K106" s="100">
        <f t="shared" si="16"/>
        <v>40</v>
      </c>
      <c r="L106" s="66">
        <v>101</v>
      </c>
      <c r="M106" s="36" t="s">
        <v>15</v>
      </c>
      <c r="N106" s="85" t="s">
        <v>15</v>
      </c>
    </row>
    <row r="107" spans="1:14" ht="95.1" customHeight="1">
      <c r="A107" s="12" t="s">
        <v>186</v>
      </c>
      <c r="C107" s="14" t="s">
        <v>197</v>
      </c>
      <c r="D107" s="21" t="s">
        <v>87</v>
      </c>
      <c r="E107" s="13" t="s">
        <v>198</v>
      </c>
      <c r="F107" s="13">
        <v>99.9</v>
      </c>
      <c r="G107" s="66">
        <v>3.65</v>
      </c>
      <c r="H107" s="52" t="str">
        <f t="shared" si="17"/>
        <v>225min</v>
      </c>
      <c r="I107" s="75" t="str">
        <f t="shared" si="18"/>
        <v>901min</v>
      </c>
      <c r="J107" s="75">
        <f t="shared" si="19"/>
        <v>27</v>
      </c>
      <c r="K107" s="100">
        <f t="shared" si="16"/>
        <v>6.75</v>
      </c>
      <c r="L107" s="66">
        <v>86</v>
      </c>
      <c r="M107" s="36" t="s">
        <v>15</v>
      </c>
      <c r="N107" s="85" t="s">
        <v>15</v>
      </c>
    </row>
    <row r="108" spans="1:14" ht="95.1" customHeight="1">
      <c r="A108" s="12" t="s">
        <v>186</v>
      </c>
      <c r="C108" s="14" t="s">
        <v>199</v>
      </c>
      <c r="D108" s="21" t="s">
        <v>87</v>
      </c>
      <c r="E108" s="13" t="s">
        <v>200</v>
      </c>
      <c r="F108" s="13">
        <v>137</v>
      </c>
      <c r="G108" s="66">
        <v>4.2</v>
      </c>
      <c r="H108" s="52" t="str">
        <f t="shared" si="17"/>
        <v>170min</v>
      </c>
      <c r="I108" s="75" t="str">
        <f t="shared" si="18"/>
        <v>680min</v>
      </c>
      <c r="J108" s="75">
        <f t="shared" si="19"/>
        <v>35</v>
      </c>
      <c r="K108" s="100">
        <f t="shared" si="16"/>
        <v>8.75</v>
      </c>
      <c r="L108" s="66">
        <v>86</v>
      </c>
      <c r="M108" s="36" t="s">
        <v>15</v>
      </c>
      <c r="N108" s="85" t="s">
        <v>15</v>
      </c>
    </row>
    <row r="109" spans="1:14" ht="95.1" customHeight="1">
      <c r="A109" s="12" t="s">
        <v>186</v>
      </c>
      <c r="C109" s="14" t="s">
        <v>201</v>
      </c>
      <c r="D109" s="21" t="s">
        <v>130</v>
      </c>
      <c r="E109" s="13" t="s">
        <v>202</v>
      </c>
      <c r="F109" s="13">
        <v>82</v>
      </c>
      <c r="G109" s="66">
        <v>3.91</v>
      </c>
      <c r="H109" s="52" t="str">
        <f t="shared" si="17"/>
        <v>196min</v>
      </c>
      <c r="I109" s="75" t="str">
        <f t="shared" si="18"/>
        <v>785min</v>
      </c>
      <c r="J109" s="75">
        <f t="shared" si="19"/>
        <v>31</v>
      </c>
      <c r="K109" s="100">
        <f t="shared" si="16"/>
        <v>7.75</v>
      </c>
      <c r="L109" s="66">
        <v>82</v>
      </c>
      <c r="M109" s="36" t="s">
        <v>15</v>
      </c>
      <c r="N109" s="85" t="s">
        <v>15</v>
      </c>
    </row>
    <row r="110" spans="1:14" ht="95.1" customHeight="1">
      <c r="A110" s="12" t="s">
        <v>186</v>
      </c>
      <c r="C110" s="14" t="s">
        <v>203</v>
      </c>
      <c r="D110" s="21" t="s">
        <v>130</v>
      </c>
      <c r="E110" s="13" t="s">
        <v>204</v>
      </c>
      <c r="F110" s="13">
        <v>148</v>
      </c>
      <c r="G110" s="66">
        <v>4.5</v>
      </c>
      <c r="H110" s="52" t="str">
        <f t="shared" si="17"/>
        <v>148min</v>
      </c>
      <c r="I110" s="75" t="str">
        <f t="shared" si="18"/>
        <v>593min</v>
      </c>
      <c r="J110" s="75">
        <f t="shared" si="19"/>
        <v>41</v>
      </c>
      <c r="K110" s="100">
        <f t="shared" si="16"/>
        <v>10.25</v>
      </c>
      <c r="L110" s="66">
        <v>84</v>
      </c>
      <c r="M110" s="36" t="s">
        <v>15</v>
      </c>
      <c r="N110" s="85" t="s">
        <v>15</v>
      </c>
    </row>
    <row r="111" spans="1:14" ht="95.1" customHeight="1">
      <c r="A111" s="12" t="s">
        <v>186</v>
      </c>
      <c r="C111" s="14" t="s">
        <v>205</v>
      </c>
      <c r="D111" s="21" t="s">
        <v>130</v>
      </c>
      <c r="E111" s="13" t="s">
        <v>204</v>
      </c>
      <c r="F111" s="13">
        <v>98</v>
      </c>
      <c r="G111" s="66">
        <v>4.7</v>
      </c>
      <c r="H111" s="52" t="str">
        <f t="shared" si="17"/>
        <v>136min</v>
      </c>
      <c r="I111" s="75" t="str">
        <f t="shared" si="18"/>
        <v>543min</v>
      </c>
      <c r="J111" s="75">
        <f t="shared" si="19"/>
        <v>44</v>
      </c>
      <c r="K111" s="100">
        <f t="shared" si="16"/>
        <v>11</v>
      </c>
      <c r="L111" s="66">
        <v>83</v>
      </c>
      <c r="M111" s="36" t="s">
        <v>15</v>
      </c>
      <c r="N111" s="85" t="s">
        <v>15</v>
      </c>
    </row>
    <row r="112" spans="1:14" ht="95.1" customHeight="1">
      <c r="A112" s="12" t="s">
        <v>186</v>
      </c>
      <c r="C112" s="14" t="s">
        <v>206</v>
      </c>
      <c r="D112" s="21" t="s">
        <v>130</v>
      </c>
      <c r="E112" s="13" t="s">
        <v>204</v>
      </c>
      <c r="F112" s="13">
        <v>140</v>
      </c>
      <c r="G112" s="66">
        <v>4.5</v>
      </c>
      <c r="H112" s="52" t="str">
        <f t="shared" ref="H112:H149" si="20">IF(G112="&lt;2.5",480,IF($G112&lt;=0,TEXT("?",0),IF(3000/($G112^2)&gt;1440,TEXT("&gt;24h",0),ROUND(3000/($G112^2),0)&amp;TEXT("min",0))))</f>
        <v>148min</v>
      </c>
      <c r="I112" s="75" t="str">
        <f t="shared" ref="I112:I154" si="21">IF(G112="&lt;2.5","&gt;24h",IF($G112&lt;=0,TEXT("?",0),IF(12000/($G112^2)&gt;1440,TEXT("&gt;24h",0),ROUND(12000/($G112^2),0)&amp;TEXT("min",0))))</f>
        <v>593min</v>
      </c>
      <c r="J112" s="75">
        <f t="shared" si="19"/>
        <v>41</v>
      </c>
      <c r="K112" s="100">
        <f t="shared" si="16"/>
        <v>10.25</v>
      </c>
      <c r="L112" s="66">
        <v>82</v>
      </c>
      <c r="M112" s="36" t="s">
        <v>15</v>
      </c>
      <c r="N112" s="85" t="s">
        <v>15</v>
      </c>
    </row>
    <row r="113" spans="1:14" ht="95.1" customHeight="1">
      <c r="A113" s="55" t="s">
        <v>186</v>
      </c>
      <c r="B113" s="110"/>
      <c r="C113" s="109" t="s">
        <v>748</v>
      </c>
      <c r="D113" s="112" t="s">
        <v>738</v>
      </c>
      <c r="E113" s="109" t="s">
        <v>749</v>
      </c>
      <c r="F113" s="110">
        <v>48</v>
      </c>
      <c r="G113" s="7">
        <v>2.89</v>
      </c>
      <c r="H113" s="6" t="str">
        <f>IF(G113="&lt;2.5",480,IF($G113&lt;=0,TEXT("?",0),IF(3000/($G113^2)&gt;1440,TEXT("&gt;24h",0),ROUND(3000/($G113^2),0)&amp;TEXT("min",0))))</f>
        <v>359min</v>
      </c>
      <c r="I113" s="9" t="str">
        <f>IF(G113="&lt;2.5","&gt;24h",IF($G113&lt;=0,TEXT("?",0),IF(12000/($G113^2)&gt;1440,TEXT("&gt;24h",0),ROUND(12000/($G113^2),0)&amp;TEXT("min",0))))</f>
        <v>1437min</v>
      </c>
      <c r="J113" s="9">
        <f>IF(G113="&lt;2.5",13,IF($G113&lt;=0,TEXT("?",0),ROUND(2*$G113^2,0)))</f>
        <v>17</v>
      </c>
      <c r="K113" s="100">
        <f>J113/4</f>
        <v>4.25</v>
      </c>
      <c r="L113" s="7">
        <v>95</v>
      </c>
      <c r="M113" s="36" t="s">
        <v>751</v>
      </c>
      <c r="N113" s="85" t="s">
        <v>750</v>
      </c>
    </row>
    <row r="114" spans="1:14" ht="95.1" customHeight="1">
      <c r="A114" s="12" t="s">
        <v>186</v>
      </c>
      <c r="C114" s="14" t="s">
        <v>207</v>
      </c>
      <c r="D114" s="21" t="s">
        <v>93</v>
      </c>
      <c r="E114" s="13" t="s">
        <v>208</v>
      </c>
      <c r="F114" s="13">
        <v>9.5</v>
      </c>
      <c r="G114" s="66">
        <v>7.5</v>
      </c>
      <c r="H114" s="52" t="str">
        <f t="shared" si="20"/>
        <v>53min</v>
      </c>
      <c r="I114" s="75" t="str">
        <f t="shared" si="21"/>
        <v>213min</v>
      </c>
      <c r="J114" s="75">
        <f t="shared" si="19"/>
        <v>113</v>
      </c>
      <c r="K114" s="100">
        <f t="shared" si="16"/>
        <v>28.25</v>
      </c>
      <c r="L114" s="66">
        <v>86</v>
      </c>
      <c r="M114" s="36" t="s">
        <v>15</v>
      </c>
      <c r="N114" s="85" t="s">
        <v>15</v>
      </c>
    </row>
    <row r="115" spans="1:14" ht="95.1" customHeight="1">
      <c r="A115" s="12" t="s">
        <v>186</v>
      </c>
      <c r="C115" s="14" t="s">
        <v>209</v>
      </c>
      <c r="D115" s="21" t="s">
        <v>93</v>
      </c>
      <c r="E115" s="13" t="s">
        <v>210</v>
      </c>
      <c r="F115" s="13">
        <v>106</v>
      </c>
      <c r="G115" s="66">
        <v>1.3</v>
      </c>
      <c r="H115" s="52" t="str">
        <f t="shared" si="20"/>
        <v>&gt;24h</v>
      </c>
      <c r="I115" s="75" t="str">
        <f t="shared" si="21"/>
        <v>&gt;24h</v>
      </c>
      <c r="J115" s="75">
        <f t="shared" si="19"/>
        <v>3</v>
      </c>
      <c r="K115" s="100">
        <f t="shared" si="16"/>
        <v>0.75</v>
      </c>
      <c r="L115" s="66">
        <v>82</v>
      </c>
      <c r="M115" s="36" t="s">
        <v>15</v>
      </c>
      <c r="N115" s="85" t="s">
        <v>15</v>
      </c>
    </row>
    <row r="116" spans="1:14" ht="95.1" customHeight="1">
      <c r="A116" s="12" t="s">
        <v>186</v>
      </c>
      <c r="C116" s="14" t="s">
        <v>211</v>
      </c>
      <c r="D116" s="21" t="s">
        <v>93</v>
      </c>
      <c r="E116" s="13" t="s">
        <v>212</v>
      </c>
      <c r="F116" s="13">
        <v>70</v>
      </c>
      <c r="G116" s="78">
        <v>8.7899999999999991</v>
      </c>
      <c r="H116" s="52" t="str">
        <f t="shared" si="20"/>
        <v>39min</v>
      </c>
      <c r="I116" s="75" t="str">
        <f t="shared" si="21"/>
        <v>155min</v>
      </c>
      <c r="J116" s="75">
        <f t="shared" si="19"/>
        <v>155</v>
      </c>
      <c r="K116" s="100">
        <f t="shared" si="16"/>
        <v>38.75</v>
      </c>
      <c r="L116" s="66">
        <v>92</v>
      </c>
      <c r="M116" s="36" t="s">
        <v>15</v>
      </c>
      <c r="N116" s="85" t="s">
        <v>15</v>
      </c>
    </row>
    <row r="117" spans="1:14" ht="95.1" customHeight="1">
      <c r="A117" s="12" t="s">
        <v>186</v>
      </c>
      <c r="C117" s="14" t="s">
        <v>213</v>
      </c>
      <c r="D117" s="21" t="s">
        <v>93</v>
      </c>
      <c r="E117" s="13" t="s">
        <v>212</v>
      </c>
      <c r="F117" s="13">
        <v>70.7</v>
      </c>
      <c r="G117" s="78">
        <v>5.2</v>
      </c>
      <c r="H117" s="52" t="str">
        <f t="shared" si="20"/>
        <v>111min</v>
      </c>
      <c r="I117" s="75" t="str">
        <f t="shared" si="21"/>
        <v>444min</v>
      </c>
      <c r="J117" s="75">
        <f t="shared" si="19"/>
        <v>54</v>
      </c>
      <c r="K117" s="100">
        <f t="shared" si="16"/>
        <v>13.5</v>
      </c>
      <c r="L117" s="66">
        <v>92</v>
      </c>
      <c r="M117" s="36" t="s">
        <v>15</v>
      </c>
      <c r="N117" s="85" t="s">
        <v>15</v>
      </c>
    </row>
    <row r="118" spans="1:14" ht="95.1" customHeight="1">
      <c r="A118" s="12" t="s">
        <v>186</v>
      </c>
      <c r="C118" s="14" t="s">
        <v>214</v>
      </c>
      <c r="D118" s="21" t="s">
        <v>93</v>
      </c>
      <c r="E118" s="13" t="s">
        <v>215</v>
      </c>
      <c r="F118" s="13">
        <v>66.5</v>
      </c>
      <c r="G118" s="66">
        <v>3.77</v>
      </c>
      <c r="H118" s="52" t="str">
        <f t="shared" si="20"/>
        <v>211min</v>
      </c>
      <c r="I118" s="75" t="str">
        <f t="shared" si="21"/>
        <v>844min</v>
      </c>
      <c r="J118" s="75">
        <f t="shared" si="19"/>
        <v>28</v>
      </c>
      <c r="K118" s="100">
        <f t="shared" si="16"/>
        <v>7</v>
      </c>
      <c r="L118" s="66">
        <v>92</v>
      </c>
      <c r="M118" s="36" t="s">
        <v>15</v>
      </c>
      <c r="N118" s="85" t="s">
        <v>15</v>
      </c>
    </row>
    <row r="119" spans="1:14" ht="95.1" customHeight="1">
      <c r="A119" s="12" t="s">
        <v>186</v>
      </c>
      <c r="B119" s="13"/>
      <c r="C119" s="14" t="s">
        <v>216</v>
      </c>
      <c r="D119" s="21" t="s">
        <v>93</v>
      </c>
      <c r="E119" s="13" t="s">
        <v>210</v>
      </c>
      <c r="F119" s="13">
        <v>115</v>
      </c>
      <c r="G119" s="66">
        <v>6</v>
      </c>
      <c r="H119" s="52" t="str">
        <f t="shared" si="20"/>
        <v>83min</v>
      </c>
      <c r="I119" s="75" t="str">
        <f t="shared" si="21"/>
        <v>333min</v>
      </c>
      <c r="J119" s="75">
        <f t="shared" si="19"/>
        <v>72</v>
      </c>
      <c r="K119" s="100">
        <f t="shared" si="16"/>
        <v>18</v>
      </c>
      <c r="L119" s="66">
        <v>82</v>
      </c>
      <c r="M119" s="36" t="s">
        <v>15</v>
      </c>
      <c r="N119" s="85" t="s">
        <v>15</v>
      </c>
    </row>
    <row r="120" spans="1:14" ht="95.1" customHeight="1">
      <c r="A120" s="12" t="s">
        <v>186</v>
      </c>
      <c r="B120" s="13"/>
      <c r="C120" s="14" t="s">
        <v>217</v>
      </c>
      <c r="D120" s="21" t="s">
        <v>93</v>
      </c>
      <c r="E120" s="13" t="s">
        <v>218</v>
      </c>
      <c r="F120" s="13">
        <v>115</v>
      </c>
      <c r="G120" s="66">
        <v>6.03</v>
      </c>
      <c r="H120" s="52" t="str">
        <f t="shared" si="20"/>
        <v>83min</v>
      </c>
      <c r="I120" s="75" t="str">
        <f t="shared" si="21"/>
        <v>330min</v>
      </c>
      <c r="J120" s="75">
        <f t="shared" si="19"/>
        <v>73</v>
      </c>
      <c r="K120" s="100">
        <f t="shared" si="16"/>
        <v>18.25</v>
      </c>
      <c r="L120" s="66">
        <v>86</v>
      </c>
      <c r="M120" s="36" t="s">
        <v>15</v>
      </c>
      <c r="N120" s="85" t="s">
        <v>15</v>
      </c>
    </row>
    <row r="121" spans="1:14" ht="95.1" customHeight="1">
      <c r="A121" s="12" t="s">
        <v>186</v>
      </c>
      <c r="B121" s="13"/>
      <c r="C121" s="14" t="s">
        <v>219</v>
      </c>
      <c r="D121" s="21" t="s">
        <v>93</v>
      </c>
      <c r="E121" s="13" t="s">
        <v>220</v>
      </c>
      <c r="F121" s="13">
        <v>104</v>
      </c>
      <c r="G121" s="66">
        <v>5.23</v>
      </c>
      <c r="H121" s="52" t="str">
        <f t="shared" si="20"/>
        <v>110min</v>
      </c>
      <c r="I121" s="75" t="str">
        <f t="shared" si="21"/>
        <v>439min</v>
      </c>
      <c r="J121" s="75">
        <f t="shared" si="19"/>
        <v>55</v>
      </c>
      <c r="K121" s="100">
        <f t="shared" si="16"/>
        <v>13.75</v>
      </c>
      <c r="L121" s="66">
        <v>84</v>
      </c>
      <c r="M121" s="36" t="s">
        <v>15</v>
      </c>
      <c r="N121" s="85" t="s">
        <v>15</v>
      </c>
    </row>
    <row r="122" spans="1:14" ht="95.1" customHeight="1">
      <c r="A122" s="12" t="s">
        <v>186</v>
      </c>
      <c r="B122" s="13"/>
      <c r="C122" s="14" t="s">
        <v>221</v>
      </c>
      <c r="D122" s="21" t="s">
        <v>93</v>
      </c>
      <c r="E122" s="13" t="s">
        <v>222</v>
      </c>
      <c r="F122" s="6">
        <v>132</v>
      </c>
      <c r="G122" s="66">
        <v>7.12</v>
      </c>
      <c r="H122" s="52" t="str">
        <f t="shared" si="20"/>
        <v>59min</v>
      </c>
      <c r="I122" s="75" t="str">
        <f t="shared" si="21"/>
        <v>237min</v>
      </c>
      <c r="J122" s="75">
        <f t="shared" si="19"/>
        <v>101</v>
      </c>
      <c r="K122" s="100">
        <f t="shared" si="16"/>
        <v>25.25</v>
      </c>
      <c r="L122" s="66">
        <v>85</v>
      </c>
      <c r="M122" s="36" t="s">
        <v>15</v>
      </c>
      <c r="N122" s="85" t="s">
        <v>15</v>
      </c>
    </row>
    <row r="123" spans="1:14" ht="95.1" customHeight="1">
      <c r="A123" s="115" t="s">
        <v>186</v>
      </c>
      <c r="B123" s="110"/>
      <c r="C123" s="111" t="s">
        <v>762</v>
      </c>
      <c r="D123" s="112" t="s">
        <v>764</v>
      </c>
      <c r="E123" s="109" t="s">
        <v>763</v>
      </c>
      <c r="F123" s="110">
        <v>106</v>
      </c>
      <c r="G123" s="7">
        <v>2.9</v>
      </c>
      <c r="H123" s="6" t="str">
        <f>IF(G123="&lt;2.5",480,IF($G123&lt;=0,TEXT("?",0),IF(3000/($G123^2)&gt;1440,TEXT("&gt;24h",0),ROUND(3000/($G123^2),0)&amp;TEXT("min",0))))</f>
        <v>357min</v>
      </c>
      <c r="I123" s="9" t="str">
        <f>IF(G123="&lt;2.5","&gt;24h",IF($G123&lt;=0,TEXT("?",0),IF(12000/($G123^2)&gt;1440,TEXT("&gt;24h",0),ROUND(12000/($G123^2),0)&amp;TEXT("min",0))))</f>
        <v>1427min</v>
      </c>
      <c r="J123" s="9">
        <f>IF(G123="&lt;2.5",13,IF($G123&lt;=0,TEXT("?",0),ROUND(2*$G123^2,0)))</f>
        <v>17</v>
      </c>
      <c r="K123" s="100">
        <f>J123/4</f>
        <v>4.25</v>
      </c>
      <c r="L123" s="7">
        <v>100</v>
      </c>
      <c r="M123" s="36" t="s">
        <v>761</v>
      </c>
      <c r="N123" s="85" t="s">
        <v>765</v>
      </c>
    </row>
    <row r="124" spans="1:14" ht="95.1" customHeight="1">
      <c r="A124" s="12" t="s">
        <v>186</v>
      </c>
      <c r="B124" s="13"/>
      <c r="C124" s="14" t="s">
        <v>223</v>
      </c>
      <c r="D124" s="21" t="s">
        <v>224</v>
      </c>
      <c r="E124" s="13" t="s">
        <v>225</v>
      </c>
      <c r="F124" s="13">
        <v>19.5</v>
      </c>
      <c r="G124" s="66">
        <v>4.1399999999999997</v>
      </c>
      <c r="H124" s="52" t="str">
        <f t="shared" si="20"/>
        <v>175min</v>
      </c>
      <c r="I124" s="75" t="str">
        <f t="shared" si="21"/>
        <v>700min</v>
      </c>
      <c r="J124" s="75">
        <f t="shared" si="19"/>
        <v>34</v>
      </c>
      <c r="K124" s="100">
        <f t="shared" si="16"/>
        <v>8.5</v>
      </c>
      <c r="L124" s="66">
        <v>97</v>
      </c>
      <c r="M124" s="36" t="s">
        <v>15</v>
      </c>
      <c r="N124" s="85" t="s">
        <v>15</v>
      </c>
    </row>
    <row r="125" spans="1:14" ht="95.1" customHeight="1">
      <c r="A125" s="12" t="s">
        <v>186</v>
      </c>
      <c r="B125" s="13"/>
      <c r="C125" s="14" t="s">
        <v>226</v>
      </c>
      <c r="D125" s="21" t="s">
        <v>224</v>
      </c>
      <c r="E125" s="13" t="s">
        <v>225</v>
      </c>
      <c r="F125" s="13">
        <v>35</v>
      </c>
      <c r="G125" s="66">
        <v>2.44</v>
      </c>
      <c r="H125" s="52" t="str">
        <f t="shared" si="20"/>
        <v>504min</v>
      </c>
      <c r="I125" s="75" t="str">
        <f t="shared" si="21"/>
        <v>&gt;24h</v>
      </c>
      <c r="J125" s="75">
        <f t="shared" si="19"/>
        <v>12</v>
      </c>
      <c r="K125" s="100">
        <f t="shared" si="16"/>
        <v>3</v>
      </c>
      <c r="L125" s="66">
        <v>86</v>
      </c>
      <c r="M125" s="36" t="s">
        <v>15</v>
      </c>
      <c r="N125" s="85" t="s">
        <v>15</v>
      </c>
    </row>
    <row r="126" spans="1:14" ht="95.1" customHeight="1">
      <c r="A126" s="55" t="s">
        <v>227</v>
      </c>
      <c r="B126" s="88"/>
      <c r="C126" s="57" t="s">
        <v>845</v>
      </c>
      <c r="D126" s="59" t="s">
        <v>694</v>
      </c>
      <c r="E126" s="88" t="s">
        <v>301</v>
      </c>
      <c r="F126" s="88">
        <v>10</v>
      </c>
      <c r="G126" s="137">
        <v>2.5</v>
      </c>
      <c r="H126" s="138" t="str">
        <f>IF(G126="&lt;2.5",480,IF($G126&lt;=0,TEXT("?",0),IF(3000/($G126^2)&gt;1440,TEXT("&gt;24h",0),ROUND(3000/($G126^2),0)&amp;TEXT("min",0))))</f>
        <v>480min</v>
      </c>
      <c r="I126" s="139" t="str">
        <f>IF(G126="&lt;2.5","&gt;24h",IF($G126&lt;=0,TEXT("?",0),IF(12000/($G126^2)&gt;1440,TEXT("&gt;24h",0),ROUND(12000/($G126^2),0)&amp;TEXT("min",0))))</f>
        <v>&gt;24h</v>
      </c>
      <c r="J126" s="139">
        <f>IF(G126="&lt;2.5",13,IF($G126&lt;=0,TEXT("?",0),ROUND(2*$G126^2,0)))</f>
        <v>13</v>
      </c>
      <c r="K126" s="100">
        <f>J126/4</f>
        <v>3.25</v>
      </c>
      <c r="L126" s="137">
        <v>113</v>
      </c>
      <c r="M126" s="61" t="s">
        <v>830</v>
      </c>
      <c r="N126" s="135" t="s">
        <v>846</v>
      </c>
    </row>
    <row r="127" spans="1:14" ht="95.1" customHeight="1">
      <c r="A127" s="55" t="s">
        <v>227</v>
      </c>
      <c r="B127" s="88"/>
      <c r="C127" s="29" t="s">
        <v>824</v>
      </c>
      <c r="D127" s="59" t="s">
        <v>130</v>
      </c>
      <c r="E127" s="88" t="s">
        <v>825</v>
      </c>
      <c r="F127" s="59">
        <v>3.45</v>
      </c>
      <c r="G127" s="131"/>
      <c r="H127" s="149" t="s">
        <v>826</v>
      </c>
      <c r="I127" s="149"/>
      <c r="J127" s="149"/>
      <c r="K127" s="100"/>
      <c r="L127" s="131"/>
      <c r="M127" s="61" t="s">
        <v>827</v>
      </c>
      <c r="N127" s="130" t="s">
        <v>828</v>
      </c>
    </row>
    <row r="128" spans="1:14" ht="95.1" customHeight="1">
      <c r="A128" s="12" t="s">
        <v>227</v>
      </c>
      <c r="B128" s="13"/>
      <c r="C128" s="14" t="s">
        <v>228</v>
      </c>
      <c r="D128" s="21" t="s">
        <v>149</v>
      </c>
      <c r="E128" s="13" t="s">
        <v>50</v>
      </c>
      <c r="F128" s="13">
        <v>12.5</v>
      </c>
      <c r="G128" s="66">
        <v>6.5</v>
      </c>
      <c r="H128" s="52" t="str">
        <f t="shared" si="20"/>
        <v>71min</v>
      </c>
      <c r="I128" s="75" t="str">
        <f t="shared" si="21"/>
        <v>284min</v>
      </c>
      <c r="J128" s="75">
        <f t="shared" si="19"/>
        <v>85</v>
      </c>
      <c r="K128" s="100">
        <f t="shared" si="16"/>
        <v>21.25</v>
      </c>
      <c r="L128" s="66">
        <v>87</v>
      </c>
      <c r="M128" s="36" t="s">
        <v>15</v>
      </c>
      <c r="N128" s="85" t="s">
        <v>15</v>
      </c>
    </row>
    <row r="129" spans="1:14" ht="95.1" customHeight="1">
      <c r="A129" s="12" t="s">
        <v>227</v>
      </c>
      <c r="B129" s="13"/>
      <c r="C129" s="14" t="s">
        <v>229</v>
      </c>
      <c r="D129" s="21" t="s">
        <v>149</v>
      </c>
      <c r="E129" s="13" t="s">
        <v>230</v>
      </c>
      <c r="F129" s="13">
        <v>12</v>
      </c>
      <c r="G129" s="66">
        <v>5</v>
      </c>
      <c r="H129" s="52" t="str">
        <f t="shared" si="20"/>
        <v>120min</v>
      </c>
      <c r="I129" s="75" t="str">
        <f t="shared" si="21"/>
        <v>480min</v>
      </c>
      <c r="J129" s="75">
        <f t="shared" si="19"/>
        <v>50</v>
      </c>
      <c r="K129" s="100">
        <f t="shared" si="16"/>
        <v>12.5</v>
      </c>
      <c r="L129" s="66">
        <v>85</v>
      </c>
      <c r="M129" s="36" t="s">
        <v>15</v>
      </c>
      <c r="N129" s="85" t="s">
        <v>15</v>
      </c>
    </row>
    <row r="130" spans="1:14" ht="95.1" customHeight="1">
      <c r="A130" s="12" t="s">
        <v>227</v>
      </c>
      <c r="B130" s="13"/>
      <c r="C130" s="14" t="s">
        <v>231</v>
      </c>
      <c r="D130" s="21" t="s">
        <v>149</v>
      </c>
      <c r="E130" s="13" t="s">
        <v>50</v>
      </c>
      <c r="F130" s="13">
        <v>3.8</v>
      </c>
      <c r="G130" s="66">
        <v>13.5</v>
      </c>
      <c r="H130" s="52" t="str">
        <f t="shared" si="20"/>
        <v>16min</v>
      </c>
      <c r="I130" s="75" t="str">
        <f t="shared" si="21"/>
        <v>66min</v>
      </c>
      <c r="J130" s="75">
        <f t="shared" si="19"/>
        <v>365</v>
      </c>
      <c r="K130" s="100">
        <f t="shared" si="16"/>
        <v>91.25</v>
      </c>
      <c r="L130" s="66">
        <v>91</v>
      </c>
      <c r="M130" s="36" t="s">
        <v>15</v>
      </c>
      <c r="N130" s="85" t="s">
        <v>15</v>
      </c>
    </row>
    <row r="131" spans="1:14" ht="95.1" customHeight="1">
      <c r="A131" s="12" t="s">
        <v>227</v>
      </c>
      <c r="B131" s="13"/>
      <c r="C131" s="14" t="s">
        <v>232</v>
      </c>
      <c r="D131" s="21" t="s">
        <v>149</v>
      </c>
      <c r="E131" s="13" t="s">
        <v>50</v>
      </c>
      <c r="F131" s="13">
        <v>7.2</v>
      </c>
      <c r="G131" s="66">
        <v>5.5</v>
      </c>
      <c r="H131" s="52" t="str">
        <f t="shared" si="20"/>
        <v>99min</v>
      </c>
      <c r="I131" s="75" t="str">
        <f t="shared" si="21"/>
        <v>397min</v>
      </c>
      <c r="J131" s="75">
        <f t="shared" si="19"/>
        <v>61</v>
      </c>
      <c r="K131" s="100">
        <f t="shared" si="16"/>
        <v>15.25</v>
      </c>
      <c r="L131" s="66">
        <v>87</v>
      </c>
      <c r="M131" s="36" t="s">
        <v>15</v>
      </c>
      <c r="N131" s="85" t="s">
        <v>15</v>
      </c>
    </row>
    <row r="132" spans="1:14" ht="95.1" customHeight="1">
      <c r="A132" s="12" t="s">
        <v>227</v>
      </c>
      <c r="B132" s="13"/>
      <c r="C132" s="14" t="s">
        <v>233</v>
      </c>
      <c r="D132" s="21" t="s">
        <v>149</v>
      </c>
      <c r="E132" s="13" t="s">
        <v>50</v>
      </c>
      <c r="F132" s="13">
        <v>11.3</v>
      </c>
      <c r="G132" s="66">
        <v>8</v>
      </c>
      <c r="H132" s="52" t="str">
        <f t="shared" si="20"/>
        <v>47min</v>
      </c>
      <c r="I132" s="75" t="str">
        <f t="shared" si="21"/>
        <v>188min</v>
      </c>
      <c r="J132" s="75">
        <f t="shared" si="19"/>
        <v>128</v>
      </c>
      <c r="K132" s="100">
        <f t="shared" si="16"/>
        <v>32</v>
      </c>
      <c r="L132" s="66">
        <v>94</v>
      </c>
      <c r="M132" s="36" t="s">
        <v>15</v>
      </c>
      <c r="N132" s="85" t="s">
        <v>15</v>
      </c>
    </row>
    <row r="133" spans="1:14" ht="95.1" customHeight="1">
      <c r="A133" s="12" t="s">
        <v>227</v>
      </c>
      <c r="B133" s="13"/>
      <c r="C133" s="14" t="s">
        <v>234</v>
      </c>
      <c r="D133" s="21" t="s">
        <v>115</v>
      </c>
      <c r="E133" s="13" t="s">
        <v>235</v>
      </c>
      <c r="F133" s="13" t="s">
        <v>236</v>
      </c>
      <c r="G133" s="66">
        <v>16</v>
      </c>
      <c r="H133" s="52" t="str">
        <f t="shared" si="20"/>
        <v>12min</v>
      </c>
      <c r="I133" s="75" t="str">
        <f t="shared" si="21"/>
        <v>47min</v>
      </c>
      <c r="J133" s="75">
        <f t="shared" si="19"/>
        <v>512</v>
      </c>
      <c r="K133" s="100">
        <f t="shared" si="16"/>
        <v>128</v>
      </c>
      <c r="L133" s="66">
        <v>90</v>
      </c>
      <c r="M133" s="36" t="s">
        <v>15</v>
      </c>
      <c r="N133" s="85" t="s">
        <v>15</v>
      </c>
    </row>
    <row r="134" spans="1:14" ht="95.1" customHeight="1">
      <c r="A134" s="55" t="s">
        <v>227</v>
      </c>
      <c r="B134" s="88"/>
      <c r="C134" s="57" t="s">
        <v>841</v>
      </c>
      <c r="D134" s="59" t="s">
        <v>115</v>
      </c>
      <c r="E134" s="88" t="s">
        <v>839</v>
      </c>
      <c r="F134" s="88">
        <v>4.8</v>
      </c>
      <c r="G134" s="137">
        <v>1.3</v>
      </c>
      <c r="H134" s="138" t="str">
        <f>IF(G134="&lt;2.5",480,IF($G134&lt;=0,TEXT("?",0),IF(3000/($G134^2)&gt;1440,TEXT("&gt;24h",0),ROUND(3000/($G134^2),0)&amp;TEXT("min",0))))</f>
        <v>&gt;24h</v>
      </c>
      <c r="I134" s="139" t="str">
        <f>IF(G134="&lt;2.5","&gt;24h",IF($G134&lt;=0,TEXT("?",0),IF(12000/($G134^2)&gt;1440,TEXT("&gt;24h",0),ROUND(12000/($G134^2),0)&amp;TEXT("min",0))))</f>
        <v>&gt;24h</v>
      </c>
      <c r="J134" s="139">
        <f>IF(G134="&lt;2.5",13,IF($G134&lt;=0,TEXT("?",0),ROUND(2*$G134^2,0)))</f>
        <v>3</v>
      </c>
      <c r="K134" s="100">
        <f t="shared" si="16"/>
        <v>0.75</v>
      </c>
      <c r="L134" s="137">
        <v>103</v>
      </c>
      <c r="M134" s="61" t="s">
        <v>830</v>
      </c>
      <c r="N134" s="135" t="s">
        <v>840</v>
      </c>
    </row>
    <row r="135" spans="1:14" ht="95.1" customHeight="1">
      <c r="A135" s="12" t="s">
        <v>227</v>
      </c>
      <c r="C135" s="14" t="s">
        <v>237</v>
      </c>
      <c r="D135" s="21" t="s">
        <v>115</v>
      </c>
      <c r="E135" s="13" t="s">
        <v>238</v>
      </c>
      <c r="F135" s="13">
        <v>4</v>
      </c>
      <c r="G135" s="66">
        <v>1.2</v>
      </c>
      <c r="H135" s="52" t="str">
        <f>IF(G135="&lt;2.5",480,IF($G135&lt;=0,TEXT("?",0),IF(3000/($G135^2)&gt;1440,TEXT("&gt;24h",0),ROUND(3000/($G135^2),0)&amp;TEXT("min",0))))</f>
        <v>&gt;24h</v>
      </c>
      <c r="I135" s="75" t="str">
        <f t="shared" si="21"/>
        <v>&gt;24h</v>
      </c>
      <c r="J135" s="75">
        <f t="shared" si="19"/>
        <v>3</v>
      </c>
      <c r="K135" s="100">
        <f t="shared" si="16"/>
        <v>0.75</v>
      </c>
      <c r="L135" s="66">
        <v>77</v>
      </c>
      <c r="M135" s="36" t="s">
        <v>15</v>
      </c>
      <c r="N135" s="85" t="s">
        <v>15</v>
      </c>
    </row>
    <row r="136" spans="1:14" ht="95.1" customHeight="1">
      <c r="A136" s="55" t="s">
        <v>227</v>
      </c>
      <c r="C136" s="57" t="s">
        <v>700</v>
      </c>
      <c r="D136" s="59" t="s">
        <v>115</v>
      </c>
      <c r="E136" s="88" t="s">
        <v>720</v>
      </c>
      <c r="F136" s="88">
        <v>2.9</v>
      </c>
      <c r="G136" s="107">
        <v>5.8</v>
      </c>
      <c r="H136" s="52" t="str">
        <f>IF(G136="&lt;2.5",480,IF($G136&lt;=0,TEXT("?",0),IF(3000/($G136^2)&gt;1440,TEXT("&gt;24h",0),ROUND(3000/($G136^2),0)&amp;TEXT("min",0))))</f>
        <v>89min</v>
      </c>
      <c r="I136" s="75" t="str">
        <f t="shared" ref="I136" si="22">IF(G136="&lt;2.5","&gt;24h",IF($G136&lt;=0,TEXT("?",0),IF(12000/($G136^2)&gt;1440,TEXT("&gt;24h",0),ROUND(12000/($G136^2),0)&amp;TEXT("min",0))))</f>
        <v>357min</v>
      </c>
      <c r="J136" s="75">
        <f t="shared" ref="J136" si="23">IF(G136="&lt;2.5",13,IF($G136&lt;=0,TEXT("?",0),ROUND(2*$G136^2,0)))</f>
        <v>67</v>
      </c>
      <c r="K136" s="100">
        <f t="shared" ref="K136" si="24">J136/4</f>
        <v>16.75</v>
      </c>
      <c r="L136" s="107">
        <v>98</v>
      </c>
      <c r="M136" s="61" t="s">
        <v>704</v>
      </c>
      <c r="N136" s="106" t="s">
        <v>721</v>
      </c>
    </row>
    <row r="137" spans="1:14" ht="95.1" customHeight="1">
      <c r="A137" s="12" t="s">
        <v>227</v>
      </c>
      <c r="B137" s="13"/>
      <c r="C137" s="14" t="s">
        <v>239</v>
      </c>
      <c r="D137" s="21" t="s">
        <v>190</v>
      </c>
      <c r="E137" s="6" t="s">
        <v>240</v>
      </c>
      <c r="F137" s="13">
        <v>3.5</v>
      </c>
      <c r="G137" s="66">
        <v>9</v>
      </c>
      <c r="H137" s="52" t="str">
        <f t="shared" si="20"/>
        <v>37min</v>
      </c>
      <c r="I137" s="75" t="str">
        <f t="shared" si="21"/>
        <v>148min</v>
      </c>
      <c r="J137" s="75">
        <f t="shared" si="19"/>
        <v>162</v>
      </c>
      <c r="K137" s="100">
        <f t="shared" si="16"/>
        <v>40.5</v>
      </c>
      <c r="L137" s="66">
        <v>85</v>
      </c>
      <c r="M137" s="36" t="s">
        <v>15</v>
      </c>
      <c r="N137" s="85" t="s">
        <v>15</v>
      </c>
    </row>
    <row r="138" spans="1:14" ht="95.1" customHeight="1">
      <c r="A138" s="12" t="s">
        <v>227</v>
      </c>
      <c r="B138" s="13"/>
      <c r="C138" s="14" t="s">
        <v>241</v>
      </c>
      <c r="D138" s="21" t="s">
        <v>190</v>
      </c>
      <c r="E138" s="6" t="s">
        <v>242</v>
      </c>
      <c r="F138" s="13">
        <v>3.7</v>
      </c>
      <c r="G138" s="66">
        <v>7.9</v>
      </c>
      <c r="H138" s="52" t="str">
        <f t="shared" si="20"/>
        <v>48min</v>
      </c>
      <c r="I138" s="75" t="str">
        <f t="shared" si="21"/>
        <v>192min</v>
      </c>
      <c r="J138" s="75">
        <f t="shared" si="19"/>
        <v>125</v>
      </c>
      <c r="K138" s="100">
        <f t="shared" si="16"/>
        <v>31.25</v>
      </c>
      <c r="L138" s="66">
        <v>89</v>
      </c>
      <c r="M138" s="36" t="s">
        <v>15</v>
      </c>
      <c r="N138" s="85" t="s">
        <v>15</v>
      </c>
    </row>
    <row r="139" spans="1:14" ht="95.1" customHeight="1">
      <c r="A139" s="12" t="s">
        <v>227</v>
      </c>
      <c r="B139" s="13"/>
      <c r="C139" s="14" t="s">
        <v>243</v>
      </c>
      <c r="D139" s="21" t="s">
        <v>190</v>
      </c>
      <c r="E139" s="6" t="s">
        <v>244</v>
      </c>
      <c r="F139" s="13">
        <v>3.8</v>
      </c>
      <c r="G139" s="66">
        <v>9.5</v>
      </c>
      <c r="H139" s="52" t="str">
        <f t="shared" si="20"/>
        <v>33min</v>
      </c>
      <c r="I139" s="75" t="str">
        <f t="shared" si="21"/>
        <v>133min</v>
      </c>
      <c r="J139" s="75">
        <f t="shared" si="19"/>
        <v>181</v>
      </c>
      <c r="K139" s="100">
        <f t="shared" si="16"/>
        <v>45.25</v>
      </c>
      <c r="L139" s="66">
        <v>91</v>
      </c>
      <c r="M139" s="36" t="s">
        <v>15</v>
      </c>
      <c r="N139" s="85" t="s">
        <v>15</v>
      </c>
    </row>
    <row r="140" spans="1:14" ht="95.1" customHeight="1">
      <c r="A140" s="12" t="s">
        <v>227</v>
      </c>
      <c r="B140" s="13"/>
      <c r="C140" s="14" t="s">
        <v>245</v>
      </c>
      <c r="D140" s="21" t="s">
        <v>12</v>
      </c>
      <c r="E140" s="13" t="s">
        <v>246</v>
      </c>
      <c r="F140" s="13">
        <v>9.6999999999999993</v>
      </c>
      <c r="G140" s="66">
        <v>7.5</v>
      </c>
      <c r="H140" s="52" t="str">
        <f t="shared" si="20"/>
        <v>53min</v>
      </c>
      <c r="I140" s="75" t="str">
        <f t="shared" si="21"/>
        <v>213min</v>
      </c>
      <c r="J140" s="75">
        <f t="shared" si="19"/>
        <v>113</v>
      </c>
      <c r="K140" s="100">
        <f t="shared" si="16"/>
        <v>28.25</v>
      </c>
      <c r="L140" s="66">
        <v>102</v>
      </c>
      <c r="M140" s="36" t="s">
        <v>15</v>
      </c>
      <c r="N140" s="85" t="s">
        <v>15</v>
      </c>
    </row>
    <row r="141" spans="1:14" ht="95.1" customHeight="1">
      <c r="A141" s="12" t="s">
        <v>227</v>
      </c>
      <c r="B141" s="19"/>
      <c r="C141" s="14" t="s">
        <v>247</v>
      </c>
      <c r="D141" s="21" t="s">
        <v>12</v>
      </c>
      <c r="E141" s="13" t="s">
        <v>84</v>
      </c>
      <c r="F141" s="13">
        <v>2.7</v>
      </c>
      <c r="G141" s="66">
        <v>13.5</v>
      </c>
      <c r="H141" s="52" t="str">
        <f t="shared" si="20"/>
        <v>16min</v>
      </c>
      <c r="I141" s="75" t="str">
        <f t="shared" si="21"/>
        <v>66min</v>
      </c>
      <c r="J141" s="75">
        <f t="shared" si="19"/>
        <v>365</v>
      </c>
      <c r="K141" s="100">
        <f t="shared" si="16"/>
        <v>91.25</v>
      </c>
      <c r="L141" s="66">
        <v>91</v>
      </c>
      <c r="M141" s="36" t="s">
        <v>15</v>
      </c>
      <c r="N141" s="85" t="s">
        <v>15</v>
      </c>
    </row>
    <row r="142" spans="1:14" ht="95.1" customHeight="1">
      <c r="A142" s="12" t="s">
        <v>227</v>
      </c>
      <c r="B142" s="31" t="s">
        <v>15</v>
      </c>
      <c r="C142" s="14" t="s">
        <v>248</v>
      </c>
      <c r="D142" s="21" t="s">
        <v>12</v>
      </c>
      <c r="E142" s="13" t="s">
        <v>249</v>
      </c>
      <c r="F142" s="13">
        <v>4.7</v>
      </c>
      <c r="G142" s="66">
        <v>11</v>
      </c>
      <c r="H142" s="52" t="str">
        <f t="shared" si="20"/>
        <v>25min</v>
      </c>
      <c r="I142" s="75" t="str">
        <f t="shared" si="21"/>
        <v>99min</v>
      </c>
      <c r="J142" s="75">
        <f t="shared" si="19"/>
        <v>242</v>
      </c>
      <c r="K142" s="100">
        <f t="shared" si="16"/>
        <v>60.5</v>
      </c>
      <c r="L142" s="66">
        <v>90</v>
      </c>
      <c r="M142" s="36" t="s">
        <v>15</v>
      </c>
      <c r="N142" s="85" t="s">
        <v>15</v>
      </c>
    </row>
    <row r="143" spans="1:14" ht="95.1" customHeight="1">
      <c r="A143" s="2" t="s">
        <v>227</v>
      </c>
      <c r="B143" s="17"/>
      <c r="C143" s="4" t="s">
        <v>250</v>
      </c>
      <c r="D143" s="21" t="s">
        <v>12</v>
      </c>
      <c r="E143" s="13" t="s">
        <v>249</v>
      </c>
      <c r="F143" s="13" t="s">
        <v>20</v>
      </c>
      <c r="G143" s="66">
        <v>11</v>
      </c>
      <c r="H143" s="52" t="str">
        <f t="shared" si="20"/>
        <v>25min</v>
      </c>
      <c r="I143" s="75" t="str">
        <f t="shared" si="21"/>
        <v>99min</v>
      </c>
      <c r="J143" s="75">
        <f t="shared" si="19"/>
        <v>242</v>
      </c>
      <c r="K143" s="100">
        <f t="shared" si="16"/>
        <v>60.5</v>
      </c>
      <c r="L143" s="66">
        <v>88</v>
      </c>
      <c r="M143" s="36" t="s">
        <v>15</v>
      </c>
      <c r="N143" s="85" t="s">
        <v>15</v>
      </c>
    </row>
    <row r="144" spans="1:14" ht="95.1" customHeight="1">
      <c r="A144" s="2" t="s">
        <v>227</v>
      </c>
      <c r="B144" s="17"/>
      <c r="C144" s="4" t="s">
        <v>251</v>
      </c>
      <c r="D144" s="21" t="s">
        <v>12</v>
      </c>
      <c r="E144" s="13" t="s">
        <v>249</v>
      </c>
      <c r="F144" s="13" t="s">
        <v>20</v>
      </c>
      <c r="G144" s="66">
        <v>15</v>
      </c>
      <c r="H144" s="52" t="str">
        <f t="shared" si="20"/>
        <v>13min</v>
      </c>
      <c r="I144" s="75" t="str">
        <f t="shared" si="21"/>
        <v>53min</v>
      </c>
      <c r="J144" s="75">
        <f t="shared" si="19"/>
        <v>450</v>
      </c>
      <c r="K144" s="100">
        <f t="shared" si="16"/>
        <v>112.5</v>
      </c>
      <c r="L144" s="66">
        <v>92</v>
      </c>
      <c r="M144" s="36" t="s">
        <v>15</v>
      </c>
      <c r="N144" s="85" t="s">
        <v>15</v>
      </c>
    </row>
    <row r="145" spans="1:14" ht="95.1" customHeight="1">
      <c r="A145" s="12" t="s">
        <v>227</v>
      </c>
      <c r="B145" s="13"/>
      <c r="C145" s="14" t="s">
        <v>252</v>
      </c>
      <c r="D145" s="21" t="s">
        <v>12</v>
      </c>
      <c r="E145" s="13" t="s">
        <v>249</v>
      </c>
      <c r="F145" s="13" t="s">
        <v>253</v>
      </c>
      <c r="G145" s="66">
        <v>9</v>
      </c>
      <c r="H145" s="52" t="str">
        <f t="shared" si="20"/>
        <v>37min</v>
      </c>
      <c r="I145" s="75" t="str">
        <f t="shared" si="21"/>
        <v>148min</v>
      </c>
      <c r="J145" s="75">
        <f t="shared" si="19"/>
        <v>162</v>
      </c>
      <c r="K145" s="100">
        <f t="shared" ref="K145:K238" si="25">J145/4</f>
        <v>40.5</v>
      </c>
      <c r="L145" s="66">
        <v>88</v>
      </c>
      <c r="M145" s="36" t="s">
        <v>15</v>
      </c>
      <c r="N145" s="85" t="s">
        <v>15</v>
      </c>
    </row>
    <row r="146" spans="1:14" ht="95.1" customHeight="1">
      <c r="A146" s="12" t="s">
        <v>227</v>
      </c>
      <c r="B146" s="13"/>
      <c r="C146" s="14" t="s">
        <v>254</v>
      </c>
      <c r="D146" s="21" t="s">
        <v>12</v>
      </c>
      <c r="E146" s="13" t="s">
        <v>249</v>
      </c>
      <c r="F146" s="13" t="s">
        <v>255</v>
      </c>
      <c r="G146" s="66">
        <v>11</v>
      </c>
      <c r="H146" s="52" t="str">
        <f t="shared" si="20"/>
        <v>25min</v>
      </c>
      <c r="I146" s="75" t="str">
        <f t="shared" si="21"/>
        <v>99min</v>
      </c>
      <c r="J146" s="75">
        <f t="shared" si="19"/>
        <v>242</v>
      </c>
      <c r="K146" s="100">
        <f t="shared" si="25"/>
        <v>60.5</v>
      </c>
      <c r="L146" s="66">
        <v>88</v>
      </c>
      <c r="M146" s="36" t="s">
        <v>15</v>
      </c>
      <c r="N146" s="85" t="s">
        <v>15</v>
      </c>
    </row>
    <row r="147" spans="1:14" ht="95.1" customHeight="1">
      <c r="A147" s="2" t="s">
        <v>227</v>
      </c>
      <c r="C147" s="4" t="s">
        <v>256</v>
      </c>
      <c r="D147" s="21" t="s">
        <v>12</v>
      </c>
      <c r="E147" s="13" t="s">
        <v>84</v>
      </c>
      <c r="F147" s="13" t="s">
        <v>20</v>
      </c>
      <c r="G147" s="66">
        <v>8</v>
      </c>
      <c r="H147" s="52" t="str">
        <f t="shared" si="20"/>
        <v>47min</v>
      </c>
      <c r="I147" s="75" t="str">
        <f t="shared" si="21"/>
        <v>188min</v>
      </c>
      <c r="J147" s="75">
        <f t="shared" si="19"/>
        <v>128</v>
      </c>
      <c r="K147" s="100">
        <f t="shared" si="25"/>
        <v>32</v>
      </c>
      <c r="L147" s="66">
        <v>87</v>
      </c>
      <c r="M147" s="36" t="s">
        <v>15</v>
      </c>
      <c r="N147" s="85" t="s">
        <v>15</v>
      </c>
    </row>
    <row r="148" spans="1:14" ht="95.1" customHeight="1">
      <c r="A148" s="12" t="s">
        <v>227</v>
      </c>
      <c r="B148" s="13"/>
      <c r="C148" s="14" t="s">
        <v>257</v>
      </c>
      <c r="D148" s="21" t="s">
        <v>12</v>
      </c>
      <c r="E148" s="13" t="s">
        <v>84</v>
      </c>
      <c r="F148" s="13">
        <v>3.8</v>
      </c>
      <c r="G148" s="66">
        <v>9</v>
      </c>
      <c r="H148" s="52" t="str">
        <f t="shared" si="20"/>
        <v>37min</v>
      </c>
      <c r="I148" s="75" t="str">
        <f t="shared" si="21"/>
        <v>148min</v>
      </c>
      <c r="J148" s="75">
        <f t="shared" si="19"/>
        <v>162</v>
      </c>
      <c r="K148" s="100">
        <f t="shared" si="25"/>
        <v>40.5</v>
      </c>
      <c r="L148" s="66">
        <v>89</v>
      </c>
      <c r="M148" s="36" t="s">
        <v>15</v>
      </c>
      <c r="N148" s="85" t="s">
        <v>15</v>
      </c>
    </row>
    <row r="149" spans="1:14" ht="95.1" customHeight="1">
      <c r="A149" s="12" t="s">
        <v>227</v>
      </c>
      <c r="B149" s="13"/>
      <c r="C149" s="14" t="s">
        <v>258</v>
      </c>
      <c r="D149" s="21" t="s">
        <v>12</v>
      </c>
      <c r="E149" s="13" t="s">
        <v>249</v>
      </c>
      <c r="F149" s="13" t="s">
        <v>259</v>
      </c>
      <c r="G149" s="66">
        <v>11</v>
      </c>
      <c r="H149" s="52" t="str">
        <f t="shared" si="20"/>
        <v>25min</v>
      </c>
      <c r="I149" s="75" t="str">
        <f t="shared" si="21"/>
        <v>99min</v>
      </c>
      <c r="J149" s="75">
        <f t="shared" si="19"/>
        <v>242</v>
      </c>
      <c r="K149" s="100">
        <f t="shared" si="25"/>
        <v>60.5</v>
      </c>
      <c r="L149" s="66">
        <v>94</v>
      </c>
      <c r="M149" s="36" t="s">
        <v>15</v>
      </c>
      <c r="N149" s="85" t="s">
        <v>15</v>
      </c>
    </row>
    <row r="150" spans="1:14" ht="95.1" customHeight="1">
      <c r="A150" s="53" t="s">
        <v>227</v>
      </c>
      <c r="B150" s="88"/>
      <c r="C150" s="57" t="s">
        <v>842</v>
      </c>
      <c r="D150" s="64" t="s">
        <v>261</v>
      </c>
      <c r="E150" s="88" t="s">
        <v>843</v>
      </c>
      <c r="F150" s="88">
        <v>3.7</v>
      </c>
      <c r="G150" s="137">
        <v>13.4</v>
      </c>
      <c r="H150" s="138" t="str">
        <f>IF(G150="&lt;2.5",480,IF($G150&lt;=0,TEXT("?",0),IF(3000/($G150^2)&gt;1440,TEXT("&gt;24h",0),ROUND(3000/($G150^2),0)&amp;TEXT("min",0))))</f>
        <v>17min</v>
      </c>
      <c r="I150" s="139" t="str">
        <f>IF(G150="&lt;2.5","&gt;24h",IF($G150&lt;=0,TEXT("?",0),IF(12000/($G150^2)&gt;1440,TEXT("&gt;24h",0),ROUND(12000/($G150^2),0)&amp;TEXT("min",0))))</f>
        <v>67min</v>
      </c>
      <c r="J150" s="139">
        <f>IF(G150="&lt;2.5",13,IF($G150&lt;=0,TEXT("?",0),ROUND(2*$G150^2,0)))</f>
        <v>359</v>
      </c>
      <c r="K150" s="100">
        <f>J150/4</f>
        <v>89.75</v>
      </c>
      <c r="L150" s="137">
        <v>89</v>
      </c>
      <c r="M150" s="61" t="s">
        <v>830</v>
      </c>
      <c r="N150" s="135" t="s">
        <v>844</v>
      </c>
    </row>
    <row r="151" spans="1:14" ht="95.1" customHeight="1">
      <c r="A151" s="2" t="s">
        <v>227</v>
      </c>
      <c r="B151" s="6"/>
      <c r="C151" s="4" t="s">
        <v>260</v>
      </c>
      <c r="D151" s="10" t="s">
        <v>261</v>
      </c>
      <c r="E151" s="6" t="s">
        <v>249</v>
      </c>
      <c r="F151" s="6">
        <v>3.7</v>
      </c>
      <c r="G151" s="78">
        <v>13</v>
      </c>
      <c r="H151" s="52" t="str">
        <f t="shared" ref="H151:H154" si="26">IF(G151="&lt;2.5",480,IF($G151&lt;=0,TEXT("?",0),IF(3000/($G151^2)&gt;1440,TEXT("&gt;24h",0),ROUND(3000/($G151^2),0)&amp;TEXT("min",0))))</f>
        <v>18min</v>
      </c>
      <c r="I151" s="75" t="str">
        <f t="shared" si="21"/>
        <v>71min</v>
      </c>
      <c r="J151" s="75">
        <f t="shared" si="19"/>
        <v>338</v>
      </c>
      <c r="K151" s="100">
        <f t="shared" si="25"/>
        <v>84.5</v>
      </c>
      <c r="L151" s="78">
        <v>91</v>
      </c>
      <c r="M151" s="36" t="s">
        <v>15</v>
      </c>
      <c r="N151" s="85" t="s">
        <v>15</v>
      </c>
    </row>
    <row r="152" spans="1:14" ht="95.1" customHeight="1">
      <c r="A152" s="28" t="s">
        <v>227</v>
      </c>
      <c r="B152" s="110"/>
      <c r="C152" s="111" t="s">
        <v>745</v>
      </c>
      <c r="D152" s="64" t="s">
        <v>576</v>
      </c>
      <c r="E152" s="111" t="s">
        <v>419</v>
      </c>
      <c r="F152" s="110">
        <v>3.3</v>
      </c>
      <c r="G152" s="7">
        <v>15</v>
      </c>
      <c r="H152" s="6" t="str">
        <f>IF(G152="&lt;2.5",480,IF($G152&lt;=0,TEXT("?",0),IF(3000/($G152^2)&gt;1440,TEXT("&gt;24h",0),ROUND(3000/($G152^2),0)&amp;TEXT("min",0))))</f>
        <v>13min</v>
      </c>
      <c r="I152" s="9" t="str">
        <f>IF(G152="&lt;2.5","&gt;24h",IF($G152&lt;=0,TEXT("?",0),IF(12000/($G152^2)&gt;1440,TEXT("&gt;24h",0),ROUND(12000/($G152^2),0)&amp;TEXT("min",0))))</f>
        <v>53min</v>
      </c>
      <c r="J152" s="9">
        <f>IF(G152="&lt;2.5",13,IF($G152&lt;=0,TEXT("?",0),ROUND(2*$G152^2,0)))</f>
        <v>450</v>
      </c>
      <c r="K152" s="100">
        <f>J152/4</f>
        <v>112.5</v>
      </c>
      <c r="L152" s="7">
        <v>103</v>
      </c>
      <c r="M152" s="61" t="s">
        <v>743</v>
      </c>
      <c r="N152" s="85" t="s">
        <v>746</v>
      </c>
    </row>
    <row r="153" spans="1:14" ht="95.1" customHeight="1">
      <c r="A153" s="28" t="s">
        <v>227</v>
      </c>
      <c r="B153" s="13"/>
      <c r="C153" s="29" t="s">
        <v>262</v>
      </c>
      <c r="D153" s="21" t="s">
        <v>12</v>
      </c>
      <c r="E153" s="21" t="s">
        <v>263</v>
      </c>
      <c r="F153" s="13">
        <v>4.2</v>
      </c>
      <c r="G153" s="66">
        <v>12</v>
      </c>
      <c r="H153" s="52" t="str">
        <f t="shared" si="26"/>
        <v>21min</v>
      </c>
      <c r="I153" s="75" t="str">
        <f t="shared" si="21"/>
        <v>83min</v>
      </c>
      <c r="J153" s="75">
        <f t="shared" si="19"/>
        <v>288</v>
      </c>
      <c r="K153" s="100">
        <f t="shared" si="25"/>
        <v>72</v>
      </c>
      <c r="L153" s="66">
        <v>90</v>
      </c>
      <c r="M153" s="36" t="s">
        <v>15</v>
      </c>
      <c r="N153" s="85" t="s">
        <v>15</v>
      </c>
    </row>
    <row r="154" spans="1:14" ht="95.1" customHeight="1">
      <c r="A154" s="12" t="s">
        <v>227</v>
      </c>
      <c r="B154" s="13"/>
      <c r="C154" s="14" t="s">
        <v>264</v>
      </c>
      <c r="D154" s="21" t="s">
        <v>12</v>
      </c>
      <c r="E154" s="13" t="s">
        <v>263</v>
      </c>
      <c r="F154" s="13">
        <v>5.6</v>
      </c>
      <c r="G154" s="66">
        <v>10.7</v>
      </c>
      <c r="H154" s="52" t="str">
        <f t="shared" si="26"/>
        <v>26min</v>
      </c>
      <c r="I154" s="75" t="str">
        <f t="shared" si="21"/>
        <v>105min</v>
      </c>
      <c r="J154" s="75">
        <f t="shared" si="19"/>
        <v>229</v>
      </c>
      <c r="K154" s="100">
        <f t="shared" si="25"/>
        <v>57.25</v>
      </c>
      <c r="L154" s="66">
        <v>94</v>
      </c>
      <c r="M154" s="36" t="s">
        <v>15</v>
      </c>
      <c r="N154" s="85" t="s">
        <v>15</v>
      </c>
    </row>
    <row r="155" spans="1:14" ht="95.1" customHeight="1">
      <c r="A155" s="12" t="s">
        <v>227</v>
      </c>
      <c r="B155" s="13"/>
      <c r="C155" s="14" t="s">
        <v>265</v>
      </c>
      <c r="D155" s="21" t="s">
        <v>12</v>
      </c>
      <c r="E155" s="13" t="s">
        <v>266</v>
      </c>
      <c r="F155" s="13" t="s">
        <v>267</v>
      </c>
      <c r="G155" s="66">
        <v>2.5</v>
      </c>
      <c r="H155" s="52" t="str">
        <f t="shared" ref="H155:H259" si="27">IF(G155="&lt;2.5",480,IF($G155&lt;=0,TEXT("?",0),IF(3000/($G155^2)&gt;1440,TEXT("&gt;24h",0),ROUND(3000/($G155^2),0)&amp;TEXT("min",0))))</f>
        <v>480min</v>
      </c>
      <c r="I155" s="75" t="str">
        <f t="shared" ref="I155:I259" si="28">IF(G155="&lt;2.5","&gt;24h",IF($G155&lt;=0,TEXT("?",0),IF(12000/($G155^2)&gt;1440,TEXT("&gt;24h",0),ROUND(12000/($G155^2),0)&amp;TEXT("min",0))))</f>
        <v>&gt;24h</v>
      </c>
      <c r="J155" s="75">
        <f t="shared" ref="J155:J259" si="29">IF(G155="&lt;2.5",13,IF($G155&lt;=0,TEXT("?",0),ROUND(2*$G155^2,0)))</f>
        <v>13</v>
      </c>
      <c r="K155" s="100">
        <f t="shared" si="25"/>
        <v>3.25</v>
      </c>
      <c r="L155" s="66">
        <v>75</v>
      </c>
      <c r="M155" s="36" t="s">
        <v>15</v>
      </c>
      <c r="N155" s="85" t="s">
        <v>15</v>
      </c>
    </row>
    <row r="156" spans="1:14" ht="95.1" customHeight="1" thickBot="1">
      <c r="A156" s="12" t="s">
        <v>227</v>
      </c>
      <c r="C156" s="14" t="s">
        <v>268</v>
      </c>
      <c r="D156" s="21" t="s">
        <v>12</v>
      </c>
      <c r="E156" s="13" t="s">
        <v>269</v>
      </c>
      <c r="F156" s="13">
        <v>2.6</v>
      </c>
      <c r="G156" s="66">
        <v>2</v>
      </c>
      <c r="H156" s="52" t="str">
        <f t="shared" si="27"/>
        <v>750min</v>
      </c>
      <c r="I156" s="75" t="str">
        <f t="shared" si="28"/>
        <v>&gt;24h</v>
      </c>
      <c r="J156" s="75">
        <f t="shared" si="29"/>
        <v>8</v>
      </c>
      <c r="K156" s="100">
        <f t="shared" si="25"/>
        <v>2</v>
      </c>
      <c r="L156" s="66">
        <v>75</v>
      </c>
      <c r="M156" s="36" t="s">
        <v>15</v>
      </c>
      <c r="N156" s="85" t="s">
        <v>15</v>
      </c>
    </row>
    <row r="157" spans="1:14" ht="95.1" customHeight="1" thickTop="1">
      <c r="A157" s="2" t="s">
        <v>227</v>
      </c>
      <c r="B157" s="3"/>
      <c r="C157" s="4" t="s">
        <v>270</v>
      </c>
      <c r="D157" s="21" t="s">
        <v>12</v>
      </c>
      <c r="E157" s="32" t="s">
        <v>271</v>
      </c>
      <c r="F157" s="13">
        <v>1.9</v>
      </c>
      <c r="G157" s="66">
        <v>3.5</v>
      </c>
      <c r="H157" s="52" t="str">
        <f t="shared" si="27"/>
        <v>245min</v>
      </c>
      <c r="I157" s="75" t="str">
        <f t="shared" si="28"/>
        <v>980min</v>
      </c>
      <c r="J157" s="75">
        <f t="shared" si="29"/>
        <v>25</v>
      </c>
      <c r="K157" s="100">
        <f t="shared" si="25"/>
        <v>6.25</v>
      </c>
      <c r="L157" s="66">
        <v>71</v>
      </c>
      <c r="M157" s="36" t="s">
        <v>15</v>
      </c>
      <c r="N157" s="85" t="s">
        <v>15</v>
      </c>
    </row>
    <row r="158" spans="1:14" ht="95.1" customHeight="1" thickBot="1">
      <c r="A158" s="2" t="s">
        <v>227</v>
      </c>
      <c r="B158" s="3"/>
      <c r="C158" s="4" t="s">
        <v>272</v>
      </c>
      <c r="D158" s="5" t="s">
        <v>130</v>
      </c>
      <c r="E158" s="33" t="s">
        <v>273</v>
      </c>
      <c r="F158" s="58">
        <v>2.2999999999999998</v>
      </c>
      <c r="G158" s="148" t="s">
        <v>274</v>
      </c>
      <c r="H158" s="148"/>
      <c r="I158" s="148"/>
      <c r="J158" s="148"/>
      <c r="K158" s="100">
        <f t="shared" si="25"/>
        <v>0</v>
      </c>
      <c r="L158" s="66">
        <v>104</v>
      </c>
      <c r="M158" s="36" t="s">
        <v>15</v>
      </c>
      <c r="N158" s="85" t="s">
        <v>15</v>
      </c>
    </row>
    <row r="159" spans="1:14" ht="95.1" customHeight="1" thickTop="1">
      <c r="A159" s="2" t="s">
        <v>227</v>
      </c>
      <c r="B159" s="6"/>
      <c r="C159" s="4" t="s">
        <v>275</v>
      </c>
      <c r="D159" s="5" t="s">
        <v>87</v>
      </c>
      <c r="E159" s="13" t="s">
        <v>276</v>
      </c>
      <c r="F159" s="13">
        <v>3</v>
      </c>
      <c r="G159" s="66">
        <v>14.5</v>
      </c>
      <c r="H159" s="52" t="str">
        <f t="shared" si="27"/>
        <v>14min</v>
      </c>
      <c r="I159" s="75" t="str">
        <f t="shared" si="28"/>
        <v>57min</v>
      </c>
      <c r="J159" s="75">
        <f t="shared" si="29"/>
        <v>421</v>
      </c>
      <c r="K159" s="100">
        <f t="shared" si="25"/>
        <v>105.25</v>
      </c>
      <c r="L159" s="66">
        <v>97</v>
      </c>
      <c r="M159" s="36" t="s">
        <v>15</v>
      </c>
      <c r="N159" s="85" t="s">
        <v>15</v>
      </c>
    </row>
    <row r="160" spans="1:14" ht="95.1" customHeight="1">
      <c r="A160" s="53" t="s">
        <v>227</v>
      </c>
      <c r="B160" s="138"/>
      <c r="C160" s="54" t="s">
        <v>837</v>
      </c>
      <c r="D160" s="63" t="s">
        <v>130</v>
      </c>
      <c r="E160" s="88" t="s">
        <v>278</v>
      </c>
      <c r="F160" s="88">
        <v>3.7</v>
      </c>
      <c r="G160" s="137">
        <v>2.5</v>
      </c>
      <c r="H160" s="138" t="str">
        <f>IF(G160="&lt;2.5",480,IF($G160&lt;=0,TEXT("?",0),IF(3000/($G160^2)&gt;1440,TEXT("&gt;24h",0),ROUND(3000/($G160^2),0)&amp;TEXT("min",0))))</f>
        <v>480min</v>
      </c>
      <c r="I160" s="139" t="str">
        <f>IF(G160="&lt;2.5","&gt;24h",IF($G160&lt;=0,TEXT("?",0),IF(12000/($G160^2)&gt;1440,TEXT("&gt;24h",0),ROUND(12000/($G160^2),0)&amp;TEXT("min",0))))</f>
        <v>&gt;24h</v>
      </c>
      <c r="J160" s="139">
        <f>IF(G160="&lt;2.5",13,IF($G160&lt;=0,TEXT("?",0),ROUND(2*$G160^2,0)))</f>
        <v>13</v>
      </c>
      <c r="K160" s="100">
        <f>J160/4</f>
        <v>3.25</v>
      </c>
      <c r="L160" s="137">
        <v>106</v>
      </c>
      <c r="M160" s="61" t="s">
        <v>830</v>
      </c>
      <c r="N160" s="135" t="s">
        <v>838</v>
      </c>
    </row>
    <row r="161" spans="1:14" ht="95.1" customHeight="1">
      <c r="A161" s="2" t="s">
        <v>227</v>
      </c>
      <c r="B161" s="6"/>
      <c r="C161" s="4" t="s">
        <v>277</v>
      </c>
      <c r="D161" s="5" t="s">
        <v>130</v>
      </c>
      <c r="E161" s="13" t="s">
        <v>278</v>
      </c>
      <c r="F161" s="58">
        <v>3.8</v>
      </c>
      <c r="G161" s="148" t="s">
        <v>279</v>
      </c>
      <c r="H161" s="148"/>
      <c r="I161" s="148"/>
      <c r="J161" s="148"/>
      <c r="K161" s="100">
        <f t="shared" si="25"/>
        <v>0</v>
      </c>
      <c r="L161" s="66">
        <v>102</v>
      </c>
      <c r="M161" s="36" t="s">
        <v>15</v>
      </c>
      <c r="N161" s="85" t="s">
        <v>15</v>
      </c>
    </row>
    <row r="162" spans="1:14" ht="95.1" customHeight="1">
      <c r="A162" s="2" t="s">
        <v>227</v>
      </c>
      <c r="B162" s="6"/>
      <c r="C162" s="4" t="s">
        <v>280</v>
      </c>
      <c r="D162" s="10" t="s">
        <v>281</v>
      </c>
      <c r="E162" s="6" t="s">
        <v>278</v>
      </c>
      <c r="F162" s="6" t="s">
        <v>282</v>
      </c>
      <c r="G162" s="78">
        <v>3.64</v>
      </c>
      <c r="H162" s="52" t="str">
        <f t="shared" si="27"/>
        <v>226min</v>
      </c>
      <c r="I162" s="75" t="str">
        <f t="shared" si="28"/>
        <v>906min</v>
      </c>
      <c r="J162" s="75">
        <f t="shared" si="29"/>
        <v>26</v>
      </c>
      <c r="K162" s="100">
        <f t="shared" si="25"/>
        <v>6.5</v>
      </c>
      <c r="L162" s="66">
        <v>99</v>
      </c>
      <c r="M162" s="36" t="s">
        <v>15</v>
      </c>
      <c r="N162" s="85" t="s">
        <v>15</v>
      </c>
    </row>
    <row r="163" spans="1:14" ht="95.1" customHeight="1">
      <c r="A163" s="12" t="s">
        <v>227</v>
      </c>
      <c r="B163" s="13"/>
      <c r="C163" s="14" t="s">
        <v>283</v>
      </c>
      <c r="D163" s="21" t="s">
        <v>93</v>
      </c>
      <c r="E163" s="13" t="s">
        <v>284</v>
      </c>
      <c r="F163" s="13" t="s">
        <v>285</v>
      </c>
      <c r="G163" s="66">
        <v>3.8</v>
      </c>
      <c r="H163" s="52" t="str">
        <f t="shared" si="27"/>
        <v>208min</v>
      </c>
      <c r="I163" s="75" t="str">
        <f t="shared" si="28"/>
        <v>831min</v>
      </c>
      <c r="J163" s="75">
        <f t="shared" si="29"/>
        <v>29</v>
      </c>
      <c r="K163" s="100">
        <f t="shared" si="25"/>
        <v>7.25</v>
      </c>
      <c r="L163" s="66">
        <v>83</v>
      </c>
      <c r="M163" s="36" t="s">
        <v>15</v>
      </c>
      <c r="N163" s="85" t="s">
        <v>15</v>
      </c>
    </row>
    <row r="164" spans="1:14" ht="95.1" customHeight="1">
      <c r="A164" s="2" t="s">
        <v>227</v>
      </c>
      <c r="B164" s="31"/>
      <c r="C164" s="4" t="s">
        <v>286</v>
      </c>
      <c r="D164" s="5" t="s">
        <v>93</v>
      </c>
      <c r="E164" s="13" t="s">
        <v>287</v>
      </c>
      <c r="F164" s="13">
        <v>3.46</v>
      </c>
      <c r="G164" s="66">
        <v>4.5999999999999996</v>
      </c>
      <c r="H164" s="52" t="str">
        <f t="shared" si="27"/>
        <v>142min</v>
      </c>
      <c r="I164" s="75" t="str">
        <f t="shared" si="28"/>
        <v>567min</v>
      </c>
      <c r="J164" s="75">
        <f t="shared" si="29"/>
        <v>42</v>
      </c>
      <c r="K164" s="100">
        <f t="shared" si="25"/>
        <v>10.5</v>
      </c>
      <c r="L164" s="66">
        <v>80</v>
      </c>
      <c r="M164" s="36" t="s">
        <v>15</v>
      </c>
      <c r="N164" s="85" t="s">
        <v>15</v>
      </c>
    </row>
    <row r="165" spans="1:14" ht="95.1" customHeight="1">
      <c r="A165" s="2" t="s">
        <v>227</v>
      </c>
      <c r="B165" s="31"/>
      <c r="C165" s="4" t="s">
        <v>288</v>
      </c>
      <c r="D165" s="5" t="s">
        <v>93</v>
      </c>
      <c r="E165" s="13" t="s">
        <v>289</v>
      </c>
      <c r="F165" s="13">
        <v>3.45</v>
      </c>
      <c r="G165" s="66">
        <v>3.2</v>
      </c>
      <c r="H165" s="52" t="str">
        <f t="shared" si="27"/>
        <v>293min</v>
      </c>
      <c r="I165" s="75" t="str">
        <f t="shared" si="28"/>
        <v>1172min</v>
      </c>
      <c r="J165" s="75">
        <f t="shared" si="29"/>
        <v>20</v>
      </c>
      <c r="K165" s="100">
        <f t="shared" si="25"/>
        <v>5</v>
      </c>
      <c r="L165" s="66">
        <v>80</v>
      </c>
      <c r="M165" s="36" t="s">
        <v>15</v>
      </c>
      <c r="N165" s="85" t="s">
        <v>15</v>
      </c>
    </row>
    <row r="166" spans="1:14" ht="95.1" customHeight="1">
      <c r="A166" s="108" t="s">
        <v>227</v>
      </c>
      <c r="B166" s="9"/>
      <c r="C166" s="61" t="s">
        <v>725</v>
      </c>
      <c r="D166" s="109" t="s">
        <v>726</v>
      </c>
      <c r="E166" s="61" t="s">
        <v>727</v>
      </c>
      <c r="F166" s="9">
        <v>1.87</v>
      </c>
      <c r="G166" s="7">
        <v>2.5</v>
      </c>
      <c r="H166" s="6" t="str">
        <f>IF(G166="&lt;2.5",480,IF($G166&lt;=0,TEXT("?",0),IF(3000/($G166^2)&gt;1440,TEXT("&gt;24h",0),ROUND(3000/($G166^2),0)&amp;TEXT("min",0))))</f>
        <v>480min</v>
      </c>
      <c r="I166" s="9" t="str">
        <f>IF(G166="&lt;2.5","&gt;24h",IF($G166&lt;=0,TEXT("?",0),IF(12000/($G166^2)&gt;1440,TEXT("&gt;24h",0),ROUND(12000/($G166^2),0)&amp;TEXT("min",0))))</f>
        <v>&gt;24h</v>
      </c>
      <c r="J166" s="9">
        <f>IF(G166="&lt;2.5",13,IF($G166&lt;=0,TEXT("?",0),ROUND(2*$G166^2,0)))</f>
        <v>13</v>
      </c>
      <c r="K166" s="100">
        <f>J166/4</f>
        <v>3.25</v>
      </c>
      <c r="L166" s="7">
        <v>75</v>
      </c>
      <c r="M166" s="36" t="s">
        <v>704</v>
      </c>
      <c r="N166" s="85" t="s">
        <v>728</v>
      </c>
    </row>
    <row r="167" spans="1:14" ht="95.1" customHeight="1">
      <c r="A167" s="55" t="s">
        <v>227</v>
      </c>
      <c r="B167" s="110"/>
      <c r="C167" s="109" t="s">
        <v>789</v>
      </c>
      <c r="D167" s="111" t="s">
        <v>788</v>
      </c>
      <c r="E167" s="109" t="s">
        <v>790</v>
      </c>
      <c r="F167" s="110">
        <v>12</v>
      </c>
      <c r="G167" s="7">
        <v>6.5</v>
      </c>
      <c r="H167" s="6" t="str">
        <f>IF(G167="&lt;2.5",480,IF($G167&lt;=0,TEXT("?",0),IF(3000/($G167^2)&gt;1440,TEXT("&gt;24h",0),ROUND(3000/($G167^2),0)&amp;TEXT("min",0))))</f>
        <v>71min</v>
      </c>
      <c r="I167" s="9" t="str">
        <f>IF(G167="&lt;2.5","&gt;24h",IF($G167&lt;=0,TEXT("?",0),IF(12000/($G167^2)&gt;1440,TEXT("&gt;24h",0),ROUND(12000/($G167^2),0)&amp;TEXT("min",0))))</f>
        <v>284min</v>
      </c>
      <c r="J167" s="9">
        <f>IF(G167="&lt;2.5",13,IF($G167&lt;=0,TEXT("?",0),ROUND(2*$G167^2,0)))</f>
        <v>85</v>
      </c>
      <c r="K167" s="100">
        <f>J167/4</f>
        <v>21.25</v>
      </c>
      <c r="L167" s="7">
        <v>98</v>
      </c>
      <c r="M167" s="61" t="s">
        <v>786</v>
      </c>
      <c r="N167" s="85" t="s">
        <v>793</v>
      </c>
    </row>
    <row r="168" spans="1:14" ht="95.1" customHeight="1">
      <c r="A168" s="55" t="s">
        <v>227</v>
      </c>
      <c r="B168" s="110"/>
      <c r="C168" s="109" t="s">
        <v>791</v>
      </c>
      <c r="D168" s="111" t="s">
        <v>788</v>
      </c>
      <c r="E168" s="109" t="s">
        <v>792</v>
      </c>
      <c r="F168" s="110">
        <v>12</v>
      </c>
      <c r="G168" s="7">
        <v>5</v>
      </c>
      <c r="H168" s="6" t="str">
        <f>IF(G168="&lt;2.5",480,IF($G168&lt;=0,TEXT("?",0),IF(3000/($G168^2)&gt;1440,TEXT("&gt;24h",0),ROUND(3000/($G168^2),0)&amp;TEXT("min",0))))</f>
        <v>120min</v>
      </c>
      <c r="I168" s="9" t="str">
        <f>IF(G168="&lt;2.5","&gt;24h",IF($G168&lt;=0,TEXT("?",0),IF(12000/($G168^2)&gt;1440,TEXT("&gt;24h",0),ROUND(12000/($G168^2),0)&amp;TEXT("min",0))))</f>
        <v>480min</v>
      </c>
      <c r="J168" s="9">
        <f>IF(G168="&lt;2.5",13,IF($G168&lt;=0,TEXT("?",0),ROUND(2*$G168^2,0)))</f>
        <v>50</v>
      </c>
      <c r="K168" s="100">
        <f>J168/4</f>
        <v>12.5</v>
      </c>
      <c r="L168" s="7">
        <v>98</v>
      </c>
      <c r="M168" s="61" t="s">
        <v>786</v>
      </c>
      <c r="N168" s="117" t="s">
        <v>793</v>
      </c>
    </row>
    <row r="169" spans="1:14" ht="95.1" customHeight="1">
      <c r="A169" s="2" t="s">
        <v>290</v>
      </c>
      <c r="B169" s="17"/>
      <c r="C169" s="34" t="s">
        <v>291</v>
      </c>
      <c r="D169" s="5" t="s">
        <v>12</v>
      </c>
      <c r="E169" s="6" t="s">
        <v>292</v>
      </c>
      <c r="F169" s="13">
        <v>2.7</v>
      </c>
      <c r="G169" s="66">
        <v>6.5</v>
      </c>
      <c r="H169" s="52" t="str">
        <f t="shared" si="27"/>
        <v>71min</v>
      </c>
      <c r="I169" s="75" t="str">
        <f t="shared" si="28"/>
        <v>284min</v>
      </c>
      <c r="J169" s="75">
        <f t="shared" si="29"/>
        <v>85</v>
      </c>
      <c r="K169" s="100">
        <f t="shared" si="25"/>
        <v>21.25</v>
      </c>
      <c r="L169" s="66">
        <v>88</v>
      </c>
      <c r="M169" s="36" t="s">
        <v>15</v>
      </c>
      <c r="N169" s="85" t="s">
        <v>15</v>
      </c>
    </row>
    <row r="170" spans="1:14" ht="95.1" customHeight="1">
      <c r="A170" s="2" t="s">
        <v>290</v>
      </c>
      <c r="C170" s="4" t="s">
        <v>293</v>
      </c>
      <c r="D170" s="5" t="s">
        <v>12</v>
      </c>
      <c r="E170" s="13" t="s">
        <v>292</v>
      </c>
      <c r="F170" s="13">
        <v>3.6</v>
      </c>
      <c r="G170" s="66">
        <v>13.2</v>
      </c>
      <c r="H170" s="52" t="str">
        <f t="shared" si="27"/>
        <v>17min</v>
      </c>
      <c r="I170" s="75" t="str">
        <f t="shared" si="28"/>
        <v>69min</v>
      </c>
      <c r="J170" s="75">
        <f t="shared" si="29"/>
        <v>348</v>
      </c>
      <c r="K170" s="100">
        <f t="shared" si="25"/>
        <v>87</v>
      </c>
      <c r="L170" s="66">
        <v>92</v>
      </c>
      <c r="M170" s="36" t="s">
        <v>15</v>
      </c>
      <c r="N170" s="85" t="s">
        <v>15</v>
      </c>
    </row>
    <row r="171" spans="1:14" ht="95.1" customHeight="1">
      <c r="A171" s="2" t="s">
        <v>294</v>
      </c>
      <c r="C171" s="4" t="s">
        <v>295</v>
      </c>
      <c r="D171" s="5" t="s">
        <v>296</v>
      </c>
      <c r="E171" s="13" t="s">
        <v>297</v>
      </c>
      <c r="F171" s="13">
        <v>5.5</v>
      </c>
      <c r="G171" s="66">
        <v>3.5</v>
      </c>
      <c r="H171" s="52" t="str">
        <f t="shared" si="27"/>
        <v>245min</v>
      </c>
      <c r="I171" s="75" t="str">
        <f t="shared" si="28"/>
        <v>980min</v>
      </c>
      <c r="J171" s="75">
        <f t="shared" si="29"/>
        <v>25</v>
      </c>
      <c r="K171" s="100">
        <f t="shared" si="25"/>
        <v>6.25</v>
      </c>
      <c r="L171" s="66">
        <v>84</v>
      </c>
      <c r="M171" s="36" t="s">
        <v>15</v>
      </c>
      <c r="N171" s="85" t="s">
        <v>15</v>
      </c>
    </row>
    <row r="172" spans="1:14" ht="95.1" customHeight="1">
      <c r="A172" s="115" t="s">
        <v>294</v>
      </c>
      <c r="B172" s="110"/>
      <c r="C172" s="111" t="s">
        <v>768</v>
      </c>
      <c r="D172" s="116" t="s">
        <v>767</v>
      </c>
      <c r="E172" s="88" t="s">
        <v>766</v>
      </c>
      <c r="F172" s="110">
        <v>11.8</v>
      </c>
      <c r="G172" s="7">
        <v>1.8</v>
      </c>
      <c r="H172" s="6" t="str">
        <f>IF(G172="&lt;2.5",480,IF($G172&lt;=0,TEXT("?",0),IF(3000/($G172^2)&gt;1440,TEXT("&gt;24h",0),ROUND(3000/($G172^2),0)&amp;TEXT("min",0))))</f>
        <v>926min</v>
      </c>
      <c r="I172" s="9" t="str">
        <f>IF(G172="&lt;2.5","&gt;24h",IF($G172&lt;=0,TEXT("?",0),IF(12000/($G172^2)&gt;1440,TEXT("&gt;24h",0),ROUND(12000/($G172^2),0)&amp;TEXT("min",0))))</f>
        <v>&gt;24h</v>
      </c>
      <c r="J172" s="9">
        <f>IF(G172="&lt;2.5",13,IF($G172&lt;=0,TEXT("?",0),ROUND(2*$G172^2,0)))</f>
        <v>6</v>
      </c>
      <c r="K172" s="100">
        <f>J172/4</f>
        <v>1.5</v>
      </c>
      <c r="L172" s="7">
        <v>110</v>
      </c>
      <c r="M172" s="36" t="s">
        <v>761</v>
      </c>
      <c r="N172" s="114" t="s">
        <v>769</v>
      </c>
    </row>
    <row r="173" spans="1:14" ht="95.1" customHeight="1">
      <c r="A173" s="12" t="s">
        <v>294</v>
      </c>
      <c r="B173" s="13"/>
      <c r="C173" s="14" t="s">
        <v>298</v>
      </c>
      <c r="D173" s="21" t="s">
        <v>115</v>
      </c>
      <c r="E173" s="13" t="s">
        <v>299</v>
      </c>
      <c r="F173" s="13">
        <v>21.2</v>
      </c>
      <c r="G173" s="66">
        <v>6.3</v>
      </c>
      <c r="H173" s="52" t="str">
        <f t="shared" si="27"/>
        <v>76min</v>
      </c>
      <c r="I173" s="75" t="str">
        <f t="shared" si="28"/>
        <v>302min</v>
      </c>
      <c r="J173" s="75">
        <f t="shared" si="29"/>
        <v>79</v>
      </c>
      <c r="K173" s="100">
        <f t="shared" si="25"/>
        <v>19.75</v>
      </c>
      <c r="L173" s="66">
        <v>102</v>
      </c>
      <c r="M173" s="36" t="s">
        <v>15</v>
      </c>
      <c r="N173" s="85" t="s">
        <v>15</v>
      </c>
    </row>
    <row r="174" spans="1:14" ht="95.1" customHeight="1">
      <c r="A174" s="12" t="s">
        <v>294</v>
      </c>
      <c r="B174" s="13"/>
      <c r="C174" s="14" t="s">
        <v>300</v>
      </c>
      <c r="D174" s="21" t="s">
        <v>115</v>
      </c>
      <c r="E174" s="13" t="s">
        <v>299</v>
      </c>
      <c r="F174" s="13">
        <v>21.2</v>
      </c>
      <c r="G174" s="66">
        <v>5</v>
      </c>
      <c r="H174" s="52" t="str">
        <f t="shared" si="27"/>
        <v>120min</v>
      </c>
      <c r="I174" s="75" t="str">
        <f t="shared" si="28"/>
        <v>480min</v>
      </c>
      <c r="J174" s="75">
        <f t="shared" si="29"/>
        <v>50</v>
      </c>
      <c r="K174" s="100">
        <f t="shared" si="25"/>
        <v>12.5</v>
      </c>
      <c r="L174" s="66">
        <v>104</v>
      </c>
      <c r="M174" s="36" t="s">
        <v>15</v>
      </c>
      <c r="N174" s="85" t="s">
        <v>15</v>
      </c>
    </row>
    <row r="175" spans="1:14" ht="95.1" customHeight="1">
      <c r="A175" s="12" t="s">
        <v>294</v>
      </c>
      <c r="B175" s="13"/>
      <c r="C175" s="14" t="s">
        <v>300</v>
      </c>
      <c r="D175" s="21" t="s">
        <v>115</v>
      </c>
      <c r="E175" s="13" t="s">
        <v>301</v>
      </c>
      <c r="F175" s="13">
        <v>14.4</v>
      </c>
      <c r="G175" s="66">
        <v>4.0999999999999996</v>
      </c>
      <c r="H175" s="52" t="str">
        <f t="shared" si="27"/>
        <v>178min</v>
      </c>
      <c r="I175" s="75" t="str">
        <f t="shared" si="28"/>
        <v>714min</v>
      </c>
      <c r="J175" s="75">
        <f t="shared" si="29"/>
        <v>34</v>
      </c>
      <c r="K175" s="100">
        <f t="shared" si="25"/>
        <v>8.5</v>
      </c>
      <c r="L175" s="66">
        <v>104</v>
      </c>
      <c r="M175" s="36" t="s">
        <v>15</v>
      </c>
      <c r="N175" s="85" t="s">
        <v>15</v>
      </c>
    </row>
    <row r="176" spans="1:14" ht="95.1" customHeight="1">
      <c r="A176" s="55" t="s">
        <v>294</v>
      </c>
      <c r="B176" s="88"/>
      <c r="C176" s="57" t="s">
        <v>674</v>
      </c>
      <c r="D176" s="59" t="s">
        <v>115</v>
      </c>
      <c r="E176" s="88" t="s">
        <v>299</v>
      </c>
      <c r="F176" s="88" t="s">
        <v>673</v>
      </c>
      <c r="G176" s="96">
        <v>6.1</v>
      </c>
      <c r="H176" s="52" t="str">
        <f t="shared" si="27"/>
        <v>81min</v>
      </c>
      <c r="I176" s="75" t="str">
        <f t="shared" si="28"/>
        <v>322min</v>
      </c>
      <c r="J176" s="75">
        <f t="shared" si="29"/>
        <v>74</v>
      </c>
      <c r="K176" s="100">
        <f t="shared" si="25"/>
        <v>18.5</v>
      </c>
      <c r="L176" s="96">
        <v>104</v>
      </c>
      <c r="M176" s="61" t="s">
        <v>675</v>
      </c>
      <c r="N176" s="95" t="s">
        <v>676</v>
      </c>
    </row>
    <row r="177" spans="1:14" ht="95.1" customHeight="1">
      <c r="A177" s="12" t="s">
        <v>294</v>
      </c>
      <c r="B177" s="13"/>
      <c r="C177" s="14" t="s">
        <v>302</v>
      </c>
      <c r="D177" s="21" t="s">
        <v>115</v>
      </c>
      <c r="E177" s="13" t="s">
        <v>301</v>
      </c>
      <c r="F177" s="13">
        <v>9.9</v>
      </c>
      <c r="G177" s="66">
        <v>2.4</v>
      </c>
      <c r="H177" s="52" t="str">
        <f t="shared" si="27"/>
        <v>521min</v>
      </c>
      <c r="I177" s="75" t="str">
        <f t="shared" si="28"/>
        <v>&gt;24h</v>
      </c>
      <c r="J177" s="75">
        <f t="shared" si="29"/>
        <v>12</v>
      </c>
      <c r="K177" s="100">
        <f t="shared" si="25"/>
        <v>3</v>
      </c>
      <c r="L177" s="66">
        <v>101</v>
      </c>
      <c r="M177" s="36" t="s">
        <v>15</v>
      </c>
      <c r="N177" s="85" t="s">
        <v>15</v>
      </c>
    </row>
    <row r="178" spans="1:14" ht="95.1" customHeight="1">
      <c r="A178" s="12" t="s">
        <v>294</v>
      </c>
      <c r="B178" s="13"/>
      <c r="C178" s="14" t="s">
        <v>303</v>
      </c>
      <c r="D178" s="21" t="s">
        <v>115</v>
      </c>
      <c r="E178" s="13" t="s">
        <v>301</v>
      </c>
      <c r="F178" s="13">
        <v>9.9</v>
      </c>
      <c r="G178" s="66">
        <v>2.4</v>
      </c>
      <c r="H178" s="52" t="str">
        <f t="shared" si="27"/>
        <v>521min</v>
      </c>
      <c r="I178" s="75" t="str">
        <f t="shared" si="28"/>
        <v>&gt;24h</v>
      </c>
      <c r="J178" s="75">
        <f t="shared" si="29"/>
        <v>12</v>
      </c>
      <c r="K178" s="100">
        <f t="shared" si="25"/>
        <v>3</v>
      </c>
      <c r="L178" s="66">
        <v>101</v>
      </c>
      <c r="M178" s="36" t="s">
        <v>15</v>
      </c>
      <c r="N178" s="85" t="s">
        <v>15</v>
      </c>
    </row>
    <row r="179" spans="1:14" ht="95.1" customHeight="1">
      <c r="A179" s="55" t="s">
        <v>294</v>
      </c>
      <c r="B179" s="58"/>
      <c r="C179" s="57" t="s">
        <v>570</v>
      </c>
      <c r="D179" s="59" t="s">
        <v>115</v>
      </c>
      <c r="E179" s="50" t="s">
        <v>567</v>
      </c>
      <c r="F179" s="58" t="s">
        <v>15</v>
      </c>
      <c r="G179" s="66">
        <v>2</v>
      </c>
      <c r="H179" s="52" t="str">
        <f t="shared" ref="H179" si="30">IF(G179="&lt;2.5",480,IF($G179&lt;=0,TEXT("?",0),IF(3000/($G179^2)&gt;1440,TEXT("&gt;24h",0),ROUND(3000/($G179^2),0)&amp;TEXT("min",0))))</f>
        <v>750min</v>
      </c>
      <c r="I179" s="75" t="str">
        <f t="shared" ref="I179" si="31">IF(G179="&lt;2.5","&gt;24h",IF($G179&lt;=0,TEXT("?",0),IF(12000/($G179^2)&gt;1440,TEXT("&gt;24h",0),ROUND(12000/($G179^2),0)&amp;TEXT("min",0))))</f>
        <v>&gt;24h</v>
      </c>
      <c r="J179" s="75">
        <f t="shared" ref="J179" si="32">IF(G179="&lt;2.5",13,IF($G179&lt;=0,TEXT("?",0),ROUND(2*$G179^2,0)))</f>
        <v>8</v>
      </c>
      <c r="K179" s="100">
        <f t="shared" si="25"/>
        <v>2</v>
      </c>
      <c r="L179" s="66">
        <v>101</v>
      </c>
      <c r="M179" s="67" t="s">
        <v>639</v>
      </c>
      <c r="N179" s="85" t="s">
        <v>571</v>
      </c>
    </row>
    <row r="180" spans="1:14" ht="95.1" customHeight="1">
      <c r="A180" s="55" t="s">
        <v>294</v>
      </c>
      <c r="B180" s="58"/>
      <c r="C180" s="57" t="s">
        <v>570</v>
      </c>
      <c r="D180" s="59" t="s">
        <v>115</v>
      </c>
      <c r="E180" s="50" t="s">
        <v>568</v>
      </c>
      <c r="F180" s="58" t="s">
        <v>15</v>
      </c>
      <c r="G180" s="66">
        <v>2.2999999999999998</v>
      </c>
      <c r="H180" s="52" t="str">
        <f t="shared" ref="H180:H181" si="33">IF(G180="&lt;2.5",480,IF($G180&lt;=0,TEXT("?",0),IF(3000/($G180^2)&gt;1440,TEXT("&gt;24h",0),ROUND(3000/($G180^2),0)&amp;TEXT("min",0))))</f>
        <v>567min</v>
      </c>
      <c r="I180" s="75" t="str">
        <f t="shared" ref="I180:I181" si="34">IF(G180="&lt;2.5","&gt;24h",IF($G180&lt;=0,TEXT("?",0),IF(12000/($G180^2)&gt;1440,TEXT("&gt;24h",0),ROUND(12000/($G180^2),0)&amp;TEXT("min",0))))</f>
        <v>&gt;24h</v>
      </c>
      <c r="J180" s="75">
        <f t="shared" ref="J180:J181" si="35">IF(G180="&lt;2.5",13,IF($G180&lt;=0,TEXT("?",0),ROUND(2*$G180^2,0)))</f>
        <v>11</v>
      </c>
      <c r="K180" s="100">
        <f t="shared" si="25"/>
        <v>2.75</v>
      </c>
      <c r="L180" s="66">
        <v>101</v>
      </c>
      <c r="M180" s="67" t="s">
        <v>639</v>
      </c>
      <c r="N180" s="85" t="s">
        <v>571</v>
      </c>
    </row>
    <row r="181" spans="1:14" ht="95.1" customHeight="1">
      <c r="A181" s="55" t="s">
        <v>294</v>
      </c>
      <c r="B181" s="71"/>
      <c r="C181" s="57" t="s">
        <v>569</v>
      </c>
      <c r="D181" s="59" t="s">
        <v>115</v>
      </c>
      <c r="E181" s="50" t="s">
        <v>567</v>
      </c>
      <c r="F181" s="58" t="s">
        <v>15</v>
      </c>
      <c r="G181" s="66">
        <v>2.1</v>
      </c>
      <c r="H181" s="52" t="str">
        <f t="shared" si="33"/>
        <v>680min</v>
      </c>
      <c r="I181" s="75" t="str">
        <f t="shared" si="34"/>
        <v>&gt;24h</v>
      </c>
      <c r="J181" s="75">
        <f t="shared" si="35"/>
        <v>9</v>
      </c>
      <c r="K181" s="100">
        <f t="shared" si="25"/>
        <v>2.25</v>
      </c>
      <c r="L181" s="66">
        <v>101</v>
      </c>
      <c r="M181" s="83" t="s">
        <v>639</v>
      </c>
      <c r="N181" s="85" t="s">
        <v>572</v>
      </c>
    </row>
    <row r="182" spans="1:14" ht="95.1" customHeight="1">
      <c r="A182" s="55" t="s">
        <v>294</v>
      </c>
      <c r="B182" s="71"/>
      <c r="C182" s="57" t="s">
        <v>569</v>
      </c>
      <c r="D182" s="59" t="s">
        <v>115</v>
      </c>
      <c r="E182" s="50" t="s">
        <v>568</v>
      </c>
      <c r="F182" s="58" t="s">
        <v>15</v>
      </c>
      <c r="G182" s="66">
        <v>2.2999999999999998</v>
      </c>
      <c r="H182" s="52" t="str">
        <f t="shared" ref="H182" si="36">IF(G182="&lt;2.5",480,IF($G182&lt;=0,TEXT("?",0),IF(3000/($G182^2)&gt;1440,TEXT("&gt;24h",0),ROUND(3000/($G182^2),0)&amp;TEXT("min",0))))</f>
        <v>567min</v>
      </c>
      <c r="I182" s="75" t="str">
        <f t="shared" ref="I182" si="37">IF(G182="&lt;2.5","&gt;24h",IF($G182&lt;=0,TEXT("?",0),IF(12000/($G182^2)&gt;1440,TEXT("&gt;24h",0),ROUND(12000/($G182^2),0)&amp;TEXT("min",0))))</f>
        <v>&gt;24h</v>
      </c>
      <c r="J182" s="75">
        <f t="shared" ref="J182" si="38">IF(G182="&lt;2.5",13,IF($G182&lt;=0,TEXT("?",0),ROUND(2*$G182^2,0)))</f>
        <v>11</v>
      </c>
      <c r="K182" s="100">
        <f t="shared" si="25"/>
        <v>2.75</v>
      </c>
      <c r="L182" s="66">
        <v>101</v>
      </c>
      <c r="M182" s="83" t="s">
        <v>639</v>
      </c>
      <c r="N182" s="85" t="s">
        <v>572</v>
      </c>
    </row>
    <row r="183" spans="1:14" ht="95.1" customHeight="1">
      <c r="A183" s="12" t="s">
        <v>294</v>
      </c>
      <c r="B183" s="13"/>
      <c r="C183" s="14" t="s">
        <v>304</v>
      </c>
      <c r="D183" s="21" t="s">
        <v>305</v>
      </c>
      <c r="E183" s="13" t="s">
        <v>306</v>
      </c>
      <c r="F183" s="13">
        <v>8.1999999999999993</v>
      </c>
      <c r="G183" s="66">
        <v>3.6</v>
      </c>
      <c r="H183" s="52" t="str">
        <f t="shared" si="27"/>
        <v>231min</v>
      </c>
      <c r="I183" s="75" t="str">
        <f t="shared" si="28"/>
        <v>926min</v>
      </c>
      <c r="J183" s="75">
        <f t="shared" si="29"/>
        <v>26</v>
      </c>
      <c r="K183" s="100">
        <f t="shared" si="25"/>
        <v>6.5</v>
      </c>
      <c r="L183" s="66">
        <v>104</v>
      </c>
      <c r="M183" s="36" t="s">
        <v>15</v>
      </c>
      <c r="N183" s="85" t="s">
        <v>15</v>
      </c>
    </row>
    <row r="184" spans="1:14" ht="95.1" customHeight="1">
      <c r="A184" s="28" t="s">
        <v>294</v>
      </c>
      <c r="C184" s="35" t="s">
        <v>307</v>
      </c>
      <c r="D184" s="21" t="s">
        <v>308</v>
      </c>
      <c r="E184" s="36" t="s">
        <v>306</v>
      </c>
      <c r="F184" s="21">
        <v>9.1999999999999993</v>
      </c>
      <c r="G184" s="66">
        <v>2.2999999999999998</v>
      </c>
      <c r="H184" s="52" t="str">
        <f t="shared" si="27"/>
        <v>567min</v>
      </c>
      <c r="I184" s="75" t="str">
        <f t="shared" si="28"/>
        <v>&gt;24h</v>
      </c>
      <c r="J184" s="75">
        <f t="shared" si="29"/>
        <v>11</v>
      </c>
      <c r="K184" s="100">
        <f t="shared" si="25"/>
        <v>2.75</v>
      </c>
      <c r="L184" s="66">
        <v>108</v>
      </c>
      <c r="M184" s="36" t="s">
        <v>15</v>
      </c>
      <c r="N184" s="85" t="s">
        <v>15</v>
      </c>
    </row>
    <row r="185" spans="1:14" ht="95.1" customHeight="1">
      <c r="A185" s="28" t="s">
        <v>294</v>
      </c>
      <c r="C185" s="35" t="s">
        <v>309</v>
      </c>
      <c r="D185" s="21" t="s">
        <v>308</v>
      </c>
      <c r="E185" s="36" t="s">
        <v>306</v>
      </c>
      <c r="F185" s="21">
        <v>7</v>
      </c>
      <c r="G185" s="66">
        <v>6.7</v>
      </c>
      <c r="H185" s="52" t="str">
        <f t="shared" si="27"/>
        <v>67min</v>
      </c>
      <c r="I185" s="75" t="str">
        <f t="shared" si="28"/>
        <v>267min</v>
      </c>
      <c r="J185" s="75">
        <f t="shared" si="29"/>
        <v>90</v>
      </c>
      <c r="K185" s="100">
        <f t="shared" si="25"/>
        <v>22.5</v>
      </c>
      <c r="L185" s="66">
        <v>89</v>
      </c>
      <c r="M185" s="36" t="s">
        <v>15</v>
      </c>
      <c r="N185" s="85" t="s">
        <v>15</v>
      </c>
    </row>
    <row r="186" spans="1:14" ht="95.1" customHeight="1">
      <c r="A186" s="64" t="s">
        <v>294</v>
      </c>
      <c r="C186" s="35" t="s">
        <v>865</v>
      </c>
      <c r="D186" s="63" t="s">
        <v>308</v>
      </c>
      <c r="E186" s="59" t="s">
        <v>866</v>
      </c>
      <c r="F186" s="59">
        <v>3.8</v>
      </c>
      <c r="G186" s="137">
        <v>1.2</v>
      </c>
      <c r="H186" s="138" t="str">
        <f t="shared" si="27"/>
        <v>&gt;24h</v>
      </c>
      <c r="I186" s="139" t="str">
        <f t="shared" si="28"/>
        <v>&gt;24h</v>
      </c>
      <c r="J186" s="139">
        <f t="shared" si="29"/>
        <v>3</v>
      </c>
      <c r="K186" s="100">
        <f t="shared" si="25"/>
        <v>0.75</v>
      </c>
      <c r="L186" s="137">
        <v>96</v>
      </c>
      <c r="M186" s="61"/>
      <c r="N186" s="136"/>
    </row>
    <row r="187" spans="1:14" ht="95.1" customHeight="1">
      <c r="A187" s="10" t="s">
        <v>294</v>
      </c>
      <c r="B187" s="3"/>
      <c r="C187" s="4" t="s">
        <v>310</v>
      </c>
      <c r="D187" s="5" t="s">
        <v>308</v>
      </c>
      <c r="E187" s="21" t="s">
        <v>306</v>
      </c>
      <c r="F187" s="21">
        <v>5.2</v>
      </c>
      <c r="G187" s="66">
        <v>1.9</v>
      </c>
      <c r="H187" s="52" t="str">
        <f t="shared" si="27"/>
        <v>831min</v>
      </c>
      <c r="I187" s="75" t="str">
        <f t="shared" si="28"/>
        <v>&gt;24h</v>
      </c>
      <c r="J187" s="75">
        <f t="shared" si="29"/>
        <v>7</v>
      </c>
      <c r="K187" s="100">
        <f t="shared" si="25"/>
        <v>1.75</v>
      </c>
      <c r="L187" s="66">
        <v>94</v>
      </c>
      <c r="M187" s="36" t="s">
        <v>15</v>
      </c>
      <c r="N187" s="85" t="s">
        <v>15</v>
      </c>
    </row>
    <row r="188" spans="1:14" ht="95.1" customHeight="1">
      <c r="A188" s="12" t="s">
        <v>294</v>
      </c>
      <c r="B188" s="13"/>
      <c r="C188" s="14" t="s">
        <v>311</v>
      </c>
      <c r="D188" s="21" t="s">
        <v>308</v>
      </c>
      <c r="E188" s="13" t="s">
        <v>306</v>
      </c>
      <c r="F188" s="13">
        <v>8.6999999999999993</v>
      </c>
      <c r="G188" s="66">
        <v>3.2</v>
      </c>
      <c r="H188" s="52" t="str">
        <f t="shared" si="27"/>
        <v>293min</v>
      </c>
      <c r="I188" s="75" t="str">
        <f t="shared" si="28"/>
        <v>1172min</v>
      </c>
      <c r="J188" s="75">
        <f t="shared" si="29"/>
        <v>20</v>
      </c>
      <c r="K188" s="100">
        <f t="shared" si="25"/>
        <v>5</v>
      </c>
      <c r="L188" s="66">
        <v>100</v>
      </c>
      <c r="M188" s="36" t="s">
        <v>15</v>
      </c>
      <c r="N188" s="85" t="s">
        <v>15</v>
      </c>
    </row>
    <row r="189" spans="1:14" ht="95.1" customHeight="1">
      <c r="A189" s="12" t="s">
        <v>294</v>
      </c>
      <c r="B189" s="13"/>
      <c r="C189" s="14" t="s">
        <v>312</v>
      </c>
      <c r="D189" s="21" t="s">
        <v>305</v>
      </c>
      <c r="E189" s="13" t="s">
        <v>306</v>
      </c>
      <c r="F189" s="13">
        <v>8.5</v>
      </c>
      <c r="G189" s="66">
        <v>3.2</v>
      </c>
      <c r="H189" s="52" t="str">
        <f t="shared" si="27"/>
        <v>293min</v>
      </c>
      <c r="I189" s="75" t="str">
        <f t="shared" si="28"/>
        <v>1172min</v>
      </c>
      <c r="J189" s="75">
        <f t="shared" si="29"/>
        <v>20</v>
      </c>
      <c r="K189" s="100">
        <f t="shared" si="25"/>
        <v>5</v>
      </c>
      <c r="L189" s="66">
        <v>100</v>
      </c>
      <c r="M189" s="36" t="s">
        <v>15</v>
      </c>
      <c r="N189" s="85" t="s">
        <v>15</v>
      </c>
    </row>
    <row r="190" spans="1:14" ht="95.1" customHeight="1">
      <c r="A190" s="12" t="s">
        <v>294</v>
      </c>
      <c r="B190" s="13"/>
      <c r="C190" s="14" t="s">
        <v>313</v>
      </c>
      <c r="D190" s="21" t="s">
        <v>305</v>
      </c>
      <c r="E190" s="13" t="s">
        <v>306</v>
      </c>
      <c r="F190" s="13">
        <v>9.1999999999999993</v>
      </c>
      <c r="G190" s="66">
        <v>1.6</v>
      </c>
      <c r="H190" s="52" t="str">
        <f t="shared" si="27"/>
        <v>1172min</v>
      </c>
      <c r="I190" s="75" t="str">
        <f t="shared" si="28"/>
        <v>&gt;24h</v>
      </c>
      <c r="J190" s="75">
        <f t="shared" si="29"/>
        <v>5</v>
      </c>
      <c r="K190" s="100">
        <f t="shared" si="25"/>
        <v>1.25</v>
      </c>
      <c r="L190" s="66">
        <v>101</v>
      </c>
      <c r="M190" s="36" t="s">
        <v>15</v>
      </c>
      <c r="N190" s="85" t="s">
        <v>15</v>
      </c>
    </row>
    <row r="191" spans="1:14" ht="95.1" customHeight="1">
      <c r="A191" s="2" t="s">
        <v>294</v>
      </c>
      <c r="B191" s="13"/>
      <c r="C191" s="4" t="s">
        <v>314</v>
      </c>
      <c r="D191" s="5" t="s">
        <v>305</v>
      </c>
      <c r="E191" s="13" t="s">
        <v>315</v>
      </c>
      <c r="F191" s="13">
        <v>3.8</v>
      </c>
      <c r="G191" s="66">
        <v>1.2</v>
      </c>
      <c r="H191" s="52" t="str">
        <f t="shared" si="27"/>
        <v>&gt;24h</v>
      </c>
      <c r="I191" s="75" t="str">
        <f t="shared" si="28"/>
        <v>&gt;24h</v>
      </c>
      <c r="J191" s="75">
        <f t="shared" si="29"/>
        <v>3</v>
      </c>
      <c r="K191" s="100">
        <f t="shared" si="25"/>
        <v>0.75</v>
      </c>
      <c r="L191" s="66">
        <v>76.099999999999994</v>
      </c>
      <c r="M191" s="36" t="s">
        <v>15</v>
      </c>
      <c r="N191" s="85" t="s">
        <v>15</v>
      </c>
    </row>
    <row r="192" spans="1:14" ht="95.1" customHeight="1">
      <c r="A192" s="12" t="s">
        <v>294</v>
      </c>
      <c r="B192" s="13"/>
      <c r="C192" s="14" t="s">
        <v>316</v>
      </c>
      <c r="D192" s="21" t="s">
        <v>305</v>
      </c>
      <c r="E192" s="13" t="s">
        <v>297</v>
      </c>
      <c r="F192" s="13">
        <v>5.6</v>
      </c>
      <c r="G192" s="78">
        <v>6</v>
      </c>
      <c r="H192" s="52" t="str">
        <f t="shared" si="27"/>
        <v>83min</v>
      </c>
      <c r="I192" s="75" t="str">
        <f t="shared" si="28"/>
        <v>333min</v>
      </c>
      <c r="J192" s="75">
        <f t="shared" si="29"/>
        <v>72</v>
      </c>
      <c r="K192" s="100">
        <f t="shared" si="25"/>
        <v>18</v>
      </c>
      <c r="L192" s="66">
        <v>97</v>
      </c>
      <c r="M192" s="36" t="s">
        <v>15</v>
      </c>
      <c r="N192" s="85" t="s">
        <v>15</v>
      </c>
    </row>
    <row r="193" spans="1:14" ht="95.1" customHeight="1">
      <c r="A193" s="12" t="s">
        <v>294</v>
      </c>
      <c r="B193" s="13"/>
      <c r="C193" s="14" t="s">
        <v>317</v>
      </c>
      <c r="D193" s="21" t="s">
        <v>305</v>
      </c>
      <c r="E193" s="13" t="s">
        <v>297</v>
      </c>
      <c r="F193" s="13">
        <v>5.8</v>
      </c>
      <c r="G193" s="78">
        <v>1.8</v>
      </c>
      <c r="H193" s="52" t="str">
        <f t="shared" si="27"/>
        <v>926min</v>
      </c>
      <c r="I193" s="75" t="str">
        <f t="shared" si="28"/>
        <v>&gt;24h</v>
      </c>
      <c r="J193" s="75">
        <f t="shared" si="29"/>
        <v>6</v>
      </c>
      <c r="K193" s="100">
        <f t="shared" si="25"/>
        <v>1.5</v>
      </c>
      <c r="L193" s="66">
        <v>91</v>
      </c>
      <c r="M193" s="36" t="s">
        <v>15</v>
      </c>
      <c r="N193" s="85" t="s">
        <v>15</v>
      </c>
    </row>
    <row r="194" spans="1:14" ht="95.1" customHeight="1">
      <c r="A194" s="53" t="s">
        <v>294</v>
      </c>
      <c r="B194" s="88"/>
      <c r="C194" s="57" t="s">
        <v>856</v>
      </c>
      <c r="D194" s="59" t="s">
        <v>508</v>
      </c>
      <c r="E194" s="88" t="s">
        <v>854</v>
      </c>
      <c r="F194" s="88">
        <v>4.2</v>
      </c>
      <c r="G194" s="78">
        <v>2.6</v>
      </c>
      <c r="H194" s="138" t="str">
        <f>IF(G194="&lt;2.5",480,IF($G194&lt;=0,TEXT("?",0),IF(3000/($G194^2)&gt;1440,TEXT("&gt;24h",0),ROUND(3000/($G194^2),0)&amp;TEXT("min",0))))</f>
        <v>444min</v>
      </c>
      <c r="I194" s="139" t="str">
        <f>IF(G194="&lt;2.5","&gt;24h",IF($G194&lt;=0,TEXT("?",0),IF(12000/($G194^2)&gt;1440,TEXT("&gt;24h",0),ROUND(12000/($G194^2),0)&amp;TEXT("min",0))))</f>
        <v>&gt;24h</v>
      </c>
      <c r="J194" s="139">
        <f>IF(G194="&lt;2.5",13,IF($G194&lt;=0,TEXT("?",0),ROUND(2*$G194^2,0)))</f>
        <v>14</v>
      </c>
      <c r="K194" s="100">
        <f>J194/4</f>
        <v>3.5</v>
      </c>
      <c r="L194" s="137">
        <v>95</v>
      </c>
      <c r="M194" s="61" t="s">
        <v>830</v>
      </c>
      <c r="N194" s="135" t="s">
        <v>857</v>
      </c>
    </row>
    <row r="195" spans="1:14" ht="95.1" customHeight="1">
      <c r="A195" s="53" t="s">
        <v>294</v>
      </c>
      <c r="B195" s="88"/>
      <c r="C195" s="57" t="s">
        <v>853</v>
      </c>
      <c r="D195" s="59" t="s">
        <v>508</v>
      </c>
      <c r="E195" s="88" t="s">
        <v>854</v>
      </c>
      <c r="F195" s="88">
        <v>3.9</v>
      </c>
      <c r="G195" s="78">
        <v>3.5</v>
      </c>
      <c r="H195" s="138" t="str">
        <f>IF(G195="&lt;2.5",480,IF($G195&lt;=0,TEXT("?",0),IF(3000/($G195^2)&gt;1440,TEXT("&gt;24h",0),ROUND(3000/($G195^2),0)&amp;TEXT("min",0))))</f>
        <v>245min</v>
      </c>
      <c r="I195" s="139" t="str">
        <f>IF(G195="&lt;2.5","&gt;24h",IF($G195&lt;=0,TEXT("?",0),IF(12000/($G195^2)&gt;1440,TEXT("&gt;24h",0),ROUND(12000/($G195^2),0)&amp;TEXT("min",0))))</f>
        <v>980min</v>
      </c>
      <c r="J195" s="139">
        <f>IF(G195="&lt;2.5",13,IF($G195&lt;=0,TEXT("?",0),ROUND(2*$G195^2,0)))</f>
        <v>25</v>
      </c>
      <c r="K195" s="100">
        <f>J195/4</f>
        <v>6.25</v>
      </c>
      <c r="L195" s="137">
        <v>94</v>
      </c>
      <c r="M195" s="61" t="s">
        <v>830</v>
      </c>
      <c r="N195" s="135" t="s">
        <v>855</v>
      </c>
    </row>
    <row r="196" spans="1:14" ht="95.1" customHeight="1">
      <c r="A196" s="53" t="s">
        <v>294</v>
      </c>
      <c r="B196" s="88"/>
      <c r="C196" s="57" t="s">
        <v>858</v>
      </c>
      <c r="D196" s="59" t="s">
        <v>508</v>
      </c>
      <c r="E196" s="88" t="s">
        <v>851</v>
      </c>
      <c r="F196" s="88">
        <v>5</v>
      </c>
      <c r="G196" s="78">
        <v>2.9</v>
      </c>
      <c r="H196" s="138" t="str">
        <f>IF(G196="&lt;2.5",480,IF($G196&lt;=0,TEXT("?",0),IF(3000/($G196^2)&gt;1440,TEXT("&gt;24h",0),ROUND(3000/($G196^2),0)&amp;TEXT("min",0))))</f>
        <v>357min</v>
      </c>
      <c r="I196" s="139" t="str">
        <f>IF(G196="&lt;2.5","&gt;24h",IF($G196&lt;=0,TEXT("?",0),IF(12000/($G196^2)&gt;1440,TEXT("&gt;24h",0),ROUND(12000/($G196^2),0)&amp;TEXT("min",0))))</f>
        <v>1427min</v>
      </c>
      <c r="J196" s="139">
        <f>IF(G196="&lt;2.5",13,IF($G196&lt;=0,TEXT("?",0),ROUND(2*$G196^2,0)))</f>
        <v>17</v>
      </c>
      <c r="K196" s="100">
        <f>J196/4</f>
        <v>4.25</v>
      </c>
      <c r="L196" s="137">
        <v>102</v>
      </c>
      <c r="M196" s="61" t="s">
        <v>830</v>
      </c>
      <c r="N196" s="121" t="s">
        <v>859</v>
      </c>
    </row>
    <row r="197" spans="1:14" ht="95.1" customHeight="1">
      <c r="A197" s="53" t="s">
        <v>294</v>
      </c>
      <c r="B197" s="88" t="s">
        <v>849</v>
      </c>
      <c r="C197" s="57" t="s">
        <v>850</v>
      </c>
      <c r="D197" s="59" t="s">
        <v>508</v>
      </c>
      <c r="E197" s="88" t="s">
        <v>851</v>
      </c>
      <c r="F197" s="88">
        <v>4.9000000000000004</v>
      </c>
      <c r="G197" s="78">
        <v>2.7</v>
      </c>
      <c r="H197" s="138" t="str">
        <f>IF(G197="&lt;2.5",480,IF($G197&lt;=0,TEXT("?",0),IF(3000/($G197^2)&gt;1440,TEXT("&gt;24h",0),ROUND(3000/($G197^2),0)&amp;TEXT("min",0))))</f>
        <v>412min</v>
      </c>
      <c r="I197" s="139" t="str">
        <f>IF(G197="&lt;2.5","&gt;24h",IF($G197&lt;=0,TEXT("?",0),IF(12000/($G197^2)&gt;1440,TEXT("&gt;24h",0),ROUND(12000/($G197^2),0)&amp;TEXT("min",0))))</f>
        <v>&gt;24h</v>
      </c>
      <c r="J197" s="139">
        <f>IF(G197="&lt;2.5",13,IF($G197&lt;=0,TEXT("?",0),ROUND(2*$G197^2,0)))</f>
        <v>15</v>
      </c>
      <c r="K197" s="100">
        <f>J197/4</f>
        <v>3.75</v>
      </c>
      <c r="L197" s="137">
        <v>102</v>
      </c>
      <c r="M197" s="61" t="s">
        <v>830</v>
      </c>
      <c r="N197" s="135" t="s">
        <v>852</v>
      </c>
    </row>
    <row r="198" spans="1:14" ht="95.1" customHeight="1">
      <c r="A198" s="2" t="s">
        <v>294</v>
      </c>
      <c r="B198" s="6"/>
      <c r="C198" s="37" t="s">
        <v>318</v>
      </c>
      <c r="D198" s="21" t="s">
        <v>305</v>
      </c>
      <c r="E198" s="13" t="s">
        <v>297</v>
      </c>
      <c r="F198" s="13">
        <v>5.0999999999999996</v>
      </c>
      <c r="G198" s="78">
        <v>2.5</v>
      </c>
      <c r="H198" s="52" t="str">
        <f t="shared" si="27"/>
        <v>480min</v>
      </c>
      <c r="I198" s="75" t="str">
        <f t="shared" si="28"/>
        <v>&gt;24h</v>
      </c>
      <c r="J198" s="75">
        <f t="shared" si="29"/>
        <v>13</v>
      </c>
      <c r="K198" s="100">
        <f t="shared" si="25"/>
        <v>3.25</v>
      </c>
      <c r="L198" s="66">
        <v>78</v>
      </c>
      <c r="M198" s="36" t="s">
        <v>15</v>
      </c>
      <c r="N198" s="85" t="s">
        <v>15</v>
      </c>
    </row>
    <row r="199" spans="1:14" ht="95.1" customHeight="1">
      <c r="A199" s="12" t="s">
        <v>294</v>
      </c>
      <c r="B199" s="13"/>
      <c r="C199" s="14" t="s">
        <v>319</v>
      </c>
      <c r="D199" s="21" t="s">
        <v>305</v>
      </c>
      <c r="E199" s="13" t="s">
        <v>297</v>
      </c>
      <c r="F199" s="13">
        <v>6.6</v>
      </c>
      <c r="G199" s="78">
        <v>5</v>
      </c>
      <c r="H199" s="52" t="str">
        <f t="shared" si="27"/>
        <v>120min</v>
      </c>
      <c r="I199" s="75" t="str">
        <f t="shared" si="28"/>
        <v>480min</v>
      </c>
      <c r="J199" s="75">
        <f t="shared" si="29"/>
        <v>50</v>
      </c>
      <c r="K199" s="100">
        <f t="shared" si="25"/>
        <v>12.5</v>
      </c>
      <c r="L199" s="66">
        <v>92</v>
      </c>
      <c r="M199" s="36" t="s">
        <v>15</v>
      </c>
      <c r="N199" s="85"/>
    </row>
    <row r="200" spans="1:14" ht="95.1" customHeight="1">
      <c r="A200" s="47" t="s">
        <v>294</v>
      </c>
      <c r="B200" s="50"/>
      <c r="C200" s="48" t="s">
        <v>585</v>
      </c>
      <c r="D200" s="49" t="s">
        <v>305</v>
      </c>
      <c r="E200" s="50" t="s">
        <v>332</v>
      </c>
      <c r="F200" s="50">
        <v>12</v>
      </c>
      <c r="G200" s="78">
        <v>4</v>
      </c>
      <c r="H200" s="52" t="str">
        <f t="shared" ref="H200" si="39">IF(G200="&lt;2.5",480,IF($G200&lt;=0,TEXT("?",0),IF(3000/($G200^2)&gt;1440,TEXT("&gt;24h",0),ROUND(3000/($G200^2),0)&amp;TEXT("min",0))))</f>
        <v>188min</v>
      </c>
      <c r="I200" s="75" t="str">
        <f t="shared" ref="I200" si="40">IF(G200="&lt;2.5","&gt;24h",IF($G200&lt;=0,TEXT("?",0),IF(12000/($G200^2)&gt;1440,TEXT("&gt;24h",0),ROUND(12000/($G200^2),0)&amp;TEXT("min",0))))</f>
        <v>750min</v>
      </c>
      <c r="J200" s="75">
        <f t="shared" ref="J200" si="41">IF(G200="&lt;2.5",13,IF($G200&lt;=0,TEXT("?",0),ROUND(2*$G200^2,0)))</f>
        <v>32</v>
      </c>
      <c r="K200" s="100">
        <f t="shared" si="25"/>
        <v>8</v>
      </c>
      <c r="L200" s="66">
        <v>96</v>
      </c>
      <c r="M200" s="62" t="s">
        <v>639</v>
      </c>
      <c r="N200" s="85" t="s">
        <v>586</v>
      </c>
    </row>
    <row r="201" spans="1:14" ht="95.1" customHeight="1">
      <c r="A201" s="12" t="s">
        <v>294</v>
      </c>
      <c r="B201" s="13"/>
      <c r="C201" s="14" t="s">
        <v>320</v>
      </c>
      <c r="D201" s="21" t="s">
        <v>305</v>
      </c>
      <c r="E201" s="13" t="s">
        <v>321</v>
      </c>
      <c r="F201" s="13">
        <v>6.4</v>
      </c>
      <c r="G201" s="78">
        <v>5.4</v>
      </c>
      <c r="H201" s="52" t="str">
        <f t="shared" si="27"/>
        <v>103min</v>
      </c>
      <c r="I201" s="75" t="str">
        <f t="shared" si="28"/>
        <v>412min</v>
      </c>
      <c r="J201" s="75">
        <f t="shared" si="29"/>
        <v>58</v>
      </c>
      <c r="K201" s="100">
        <f t="shared" si="25"/>
        <v>14.5</v>
      </c>
      <c r="L201" s="66">
        <v>110</v>
      </c>
      <c r="M201" s="36" t="s">
        <v>15</v>
      </c>
      <c r="N201" s="85" t="s">
        <v>15</v>
      </c>
    </row>
    <row r="202" spans="1:14" ht="95.1" customHeight="1">
      <c r="A202" s="12" t="s">
        <v>294</v>
      </c>
      <c r="B202" s="13"/>
      <c r="C202" s="14" t="s">
        <v>322</v>
      </c>
      <c r="D202" s="21" t="s">
        <v>305</v>
      </c>
      <c r="E202" s="13" t="s">
        <v>321</v>
      </c>
      <c r="F202" s="13">
        <v>3.5</v>
      </c>
      <c r="G202" s="66">
        <v>3.5</v>
      </c>
      <c r="H202" s="52" t="str">
        <f t="shared" si="27"/>
        <v>245min</v>
      </c>
      <c r="I202" s="75" t="str">
        <f t="shared" si="28"/>
        <v>980min</v>
      </c>
      <c r="J202" s="75">
        <f t="shared" si="29"/>
        <v>25</v>
      </c>
      <c r="K202" s="100">
        <f t="shared" si="25"/>
        <v>6.25</v>
      </c>
      <c r="L202" s="66">
        <v>102</v>
      </c>
      <c r="M202" s="36" t="s">
        <v>15</v>
      </c>
      <c r="N202" s="85" t="s">
        <v>15</v>
      </c>
    </row>
    <row r="203" spans="1:14" ht="95.1" customHeight="1">
      <c r="A203" s="12" t="s">
        <v>294</v>
      </c>
      <c r="B203" s="19"/>
      <c r="C203" s="14" t="s">
        <v>323</v>
      </c>
      <c r="D203" s="21" t="s">
        <v>305</v>
      </c>
      <c r="E203" s="13" t="s">
        <v>321</v>
      </c>
      <c r="F203" s="13">
        <v>5</v>
      </c>
      <c r="G203" s="66">
        <v>3.6</v>
      </c>
      <c r="H203" s="52" t="str">
        <f t="shared" si="27"/>
        <v>231min</v>
      </c>
      <c r="I203" s="75" t="str">
        <f t="shared" si="28"/>
        <v>926min</v>
      </c>
      <c r="J203" s="75">
        <f t="shared" si="29"/>
        <v>26</v>
      </c>
      <c r="K203" s="100">
        <f t="shared" si="25"/>
        <v>6.5</v>
      </c>
      <c r="L203" s="66">
        <v>106</v>
      </c>
      <c r="M203" s="36" t="s">
        <v>15</v>
      </c>
      <c r="N203" s="85" t="s">
        <v>15</v>
      </c>
    </row>
    <row r="204" spans="1:14" ht="95.1" customHeight="1">
      <c r="A204" s="12" t="s">
        <v>294</v>
      </c>
      <c r="B204" s="19"/>
      <c r="C204" s="14" t="s">
        <v>324</v>
      </c>
      <c r="D204" s="21" t="s">
        <v>305</v>
      </c>
      <c r="E204" s="13" t="s">
        <v>321</v>
      </c>
      <c r="F204" s="13">
        <v>7.9</v>
      </c>
      <c r="G204" s="66">
        <v>10.199999999999999</v>
      </c>
      <c r="H204" s="52" t="str">
        <f t="shared" si="27"/>
        <v>29min</v>
      </c>
      <c r="I204" s="75" t="str">
        <f t="shared" si="28"/>
        <v>115min</v>
      </c>
      <c r="J204" s="75">
        <f t="shared" si="29"/>
        <v>208</v>
      </c>
      <c r="K204" s="100">
        <f t="shared" si="25"/>
        <v>52</v>
      </c>
      <c r="L204" s="66">
        <v>102</v>
      </c>
      <c r="M204" s="36" t="s">
        <v>15</v>
      </c>
      <c r="N204" s="85" t="s">
        <v>15</v>
      </c>
    </row>
    <row r="205" spans="1:14" ht="95.1" customHeight="1">
      <c r="A205" s="12" t="s">
        <v>294</v>
      </c>
      <c r="B205" s="13"/>
      <c r="C205" s="14">
        <v>545</v>
      </c>
      <c r="D205" s="21" t="s">
        <v>305</v>
      </c>
      <c r="E205" s="13" t="s">
        <v>321</v>
      </c>
      <c r="F205" s="13">
        <v>4.9000000000000004</v>
      </c>
      <c r="G205" s="66">
        <v>3.7</v>
      </c>
      <c r="H205" s="52" t="str">
        <f t="shared" si="27"/>
        <v>219min</v>
      </c>
      <c r="I205" s="75" t="str">
        <f t="shared" si="28"/>
        <v>877min</v>
      </c>
      <c r="J205" s="75">
        <f t="shared" si="29"/>
        <v>27</v>
      </c>
      <c r="K205" s="100">
        <f t="shared" si="25"/>
        <v>6.75</v>
      </c>
      <c r="L205" s="66">
        <v>106</v>
      </c>
      <c r="M205" s="36" t="s">
        <v>15</v>
      </c>
      <c r="N205" s="85" t="s">
        <v>15</v>
      </c>
    </row>
    <row r="206" spans="1:14" ht="95.1" customHeight="1">
      <c r="A206" s="55" t="s">
        <v>294</v>
      </c>
      <c r="B206" s="88"/>
      <c r="C206" s="57" t="s">
        <v>829</v>
      </c>
      <c r="D206" s="59" t="s">
        <v>305</v>
      </c>
      <c r="E206" s="88" t="s">
        <v>321</v>
      </c>
      <c r="F206" s="88">
        <v>5.3</v>
      </c>
      <c r="G206" s="132">
        <v>4.9000000000000004</v>
      </c>
      <c r="H206" s="134" t="str">
        <f t="shared" si="27"/>
        <v>125min</v>
      </c>
      <c r="I206" s="133" t="str">
        <f t="shared" si="28"/>
        <v>500min</v>
      </c>
      <c r="J206" s="133">
        <f t="shared" si="29"/>
        <v>48</v>
      </c>
      <c r="K206" s="100">
        <f t="shared" si="25"/>
        <v>12</v>
      </c>
      <c r="L206" s="132">
        <v>107</v>
      </c>
      <c r="M206" s="61" t="s">
        <v>830</v>
      </c>
      <c r="N206" s="135" t="s">
        <v>831</v>
      </c>
    </row>
    <row r="207" spans="1:14" ht="95.1" customHeight="1">
      <c r="A207" s="12" t="s">
        <v>294</v>
      </c>
      <c r="B207" s="19"/>
      <c r="C207" s="14" t="s">
        <v>325</v>
      </c>
      <c r="D207" s="21" t="s">
        <v>305</v>
      </c>
      <c r="E207" s="13" t="s">
        <v>321</v>
      </c>
      <c r="F207" s="13">
        <v>4.9000000000000004</v>
      </c>
      <c r="G207" s="66">
        <v>3.7</v>
      </c>
      <c r="H207" s="52" t="str">
        <f t="shared" si="27"/>
        <v>219min</v>
      </c>
      <c r="I207" s="75" t="str">
        <f t="shared" si="28"/>
        <v>877min</v>
      </c>
      <c r="J207" s="75">
        <f t="shared" si="29"/>
        <v>27</v>
      </c>
      <c r="K207" s="100">
        <f t="shared" si="25"/>
        <v>6.75</v>
      </c>
      <c r="L207" s="66">
        <v>106</v>
      </c>
      <c r="M207" s="36" t="s">
        <v>15</v>
      </c>
      <c r="N207" s="85" t="s">
        <v>15</v>
      </c>
    </row>
    <row r="208" spans="1:14" ht="95.1" customHeight="1">
      <c r="A208" s="12" t="s">
        <v>294</v>
      </c>
      <c r="B208" s="19"/>
      <c r="C208" s="14" t="s">
        <v>326</v>
      </c>
      <c r="D208" s="21" t="s">
        <v>305</v>
      </c>
      <c r="E208" s="13" t="s">
        <v>321</v>
      </c>
      <c r="F208" s="13">
        <v>3.4</v>
      </c>
      <c r="G208" s="66">
        <v>4.0999999999999996</v>
      </c>
      <c r="H208" s="52" t="str">
        <f t="shared" si="27"/>
        <v>178min</v>
      </c>
      <c r="I208" s="75" t="str">
        <f t="shared" si="28"/>
        <v>714min</v>
      </c>
      <c r="J208" s="75">
        <f t="shared" si="29"/>
        <v>34</v>
      </c>
      <c r="K208" s="100">
        <f t="shared" si="25"/>
        <v>8.5</v>
      </c>
      <c r="L208" s="66">
        <v>103</v>
      </c>
      <c r="M208" s="36" t="s">
        <v>15</v>
      </c>
      <c r="N208" s="85" t="s">
        <v>15</v>
      </c>
    </row>
    <row r="209" spans="1:14" ht="95.1" customHeight="1">
      <c r="A209" s="55" t="s">
        <v>294</v>
      </c>
      <c r="B209" s="19"/>
      <c r="C209" s="57" t="s">
        <v>847</v>
      </c>
      <c r="D209" s="109" t="s">
        <v>784</v>
      </c>
      <c r="E209" s="88" t="s">
        <v>321</v>
      </c>
      <c r="F209" s="88">
        <v>2.6</v>
      </c>
      <c r="G209" s="137">
        <v>2.8</v>
      </c>
      <c r="H209" s="138" t="str">
        <f>IF(G209="&lt;2.5",480,IF($G209&lt;=0,TEXT("?",0),IF(3000/($G209^2)&gt;1440,TEXT("&gt;24h",0),ROUND(3000/($G209^2),0)&amp;TEXT("min",0))))</f>
        <v>383min</v>
      </c>
      <c r="I209" s="139" t="str">
        <f>IF(G209="&lt;2.5","&gt;24h",IF($G209&lt;=0,TEXT("?",0),IF(12000/($G209^2)&gt;1440,TEXT("&gt;24h",0),ROUND(12000/($G209^2),0)&amp;TEXT("min",0))))</f>
        <v>&gt;24h</v>
      </c>
      <c r="J209" s="139">
        <f>IF(G209="&lt;2.5",13,IF($G209&lt;=0,TEXT("?",0),ROUND(2*$G209^2,0)))</f>
        <v>16</v>
      </c>
      <c r="K209" s="100">
        <f>J209/4</f>
        <v>4</v>
      </c>
      <c r="L209" s="137">
        <v>106</v>
      </c>
      <c r="M209" s="61" t="s">
        <v>830</v>
      </c>
      <c r="N209" s="121" t="s">
        <v>848</v>
      </c>
    </row>
    <row r="210" spans="1:14" ht="95.1" customHeight="1">
      <c r="A210" s="55" t="s">
        <v>294</v>
      </c>
      <c r="B210" s="110"/>
      <c r="C210" s="111" t="s">
        <v>783</v>
      </c>
      <c r="D210" s="109" t="s">
        <v>784</v>
      </c>
      <c r="E210" s="109" t="s">
        <v>785</v>
      </c>
      <c r="F210" s="110">
        <v>4.9000000000000004</v>
      </c>
      <c r="G210" s="7">
        <v>2.4</v>
      </c>
      <c r="H210" s="6" t="str">
        <f>IF(G210="&lt;2.5",480,IF($G210&lt;=0,TEXT("?",0),IF(3000/($G210^2)&gt;1440,TEXT("&gt;24h",0),ROUND(3000/($G210^2),0)&amp;TEXT("min",0))))</f>
        <v>521min</v>
      </c>
      <c r="I210" s="9" t="str">
        <f>IF(G210="&lt;2.5","&gt;24h",IF($G210&lt;=0,TEXT("?",0),IF(12000/($G210^2)&gt;1440,TEXT("&gt;24h",0),ROUND(12000/($G210^2),0)&amp;TEXT("min",0))))</f>
        <v>&gt;24h</v>
      </c>
      <c r="J210" s="9">
        <f>IF(G210="&lt;2.5",13,IF($G210&lt;=0,TEXT("?",0),ROUND(2*$G210^2,0)))</f>
        <v>12</v>
      </c>
      <c r="K210" s="100">
        <f>J210/4</f>
        <v>3</v>
      </c>
      <c r="L210" s="7">
        <v>93</v>
      </c>
      <c r="M210" s="36" t="s">
        <v>786</v>
      </c>
      <c r="N210" s="121" t="s">
        <v>787</v>
      </c>
    </row>
    <row r="211" spans="1:14" ht="95.1" customHeight="1">
      <c r="A211" s="2" t="s">
        <v>294</v>
      </c>
      <c r="B211" s="38"/>
      <c r="C211" s="39" t="s">
        <v>327</v>
      </c>
      <c r="D211" s="5" t="s">
        <v>305</v>
      </c>
      <c r="E211" s="13" t="s">
        <v>321</v>
      </c>
      <c r="F211" s="13">
        <v>3.9</v>
      </c>
      <c r="G211" s="66">
        <v>3.2</v>
      </c>
      <c r="H211" s="52" t="str">
        <f t="shared" si="27"/>
        <v>293min</v>
      </c>
      <c r="I211" s="75" t="str">
        <f t="shared" si="28"/>
        <v>1172min</v>
      </c>
      <c r="J211" s="75">
        <f t="shared" si="29"/>
        <v>20</v>
      </c>
      <c r="K211" s="100">
        <f t="shared" si="25"/>
        <v>5</v>
      </c>
      <c r="L211" s="66">
        <v>114</v>
      </c>
      <c r="M211" s="36" t="s">
        <v>15</v>
      </c>
      <c r="N211" s="85" t="s">
        <v>15</v>
      </c>
    </row>
    <row r="212" spans="1:14" ht="95.1" customHeight="1">
      <c r="A212" s="2" t="s">
        <v>294</v>
      </c>
      <c r="B212" s="38"/>
      <c r="C212" s="4" t="s">
        <v>328</v>
      </c>
      <c r="D212" s="21" t="s">
        <v>305</v>
      </c>
      <c r="E212" s="6" t="s">
        <v>329</v>
      </c>
      <c r="F212" s="13">
        <v>2.6</v>
      </c>
      <c r="G212" s="66">
        <v>2.8</v>
      </c>
      <c r="H212" s="52" t="str">
        <f t="shared" si="27"/>
        <v>383min</v>
      </c>
      <c r="I212" s="75" t="str">
        <f t="shared" si="28"/>
        <v>&gt;24h</v>
      </c>
      <c r="J212" s="75">
        <f t="shared" si="29"/>
        <v>16</v>
      </c>
      <c r="K212" s="100">
        <f t="shared" si="25"/>
        <v>4</v>
      </c>
      <c r="L212" s="66">
        <v>93</v>
      </c>
      <c r="M212" s="36" t="s">
        <v>15</v>
      </c>
      <c r="N212" s="85" t="s">
        <v>15</v>
      </c>
    </row>
    <row r="213" spans="1:14" ht="95.1" customHeight="1">
      <c r="A213" s="2" t="s">
        <v>294</v>
      </c>
      <c r="B213" s="19"/>
      <c r="C213" s="9" t="s">
        <v>330</v>
      </c>
      <c r="D213" s="21" t="s">
        <v>305</v>
      </c>
      <c r="E213" s="13" t="s">
        <v>329</v>
      </c>
      <c r="F213" s="13">
        <v>2.4</v>
      </c>
      <c r="G213" s="66">
        <v>2.4</v>
      </c>
      <c r="H213" s="52" t="str">
        <f t="shared" si="27"/>
        <v>521min</v>
      </c>
      <c r="I213" s="75" t="str">
        <f t="shared" si="28"/>
        <v>&gt;24h</v>
      </c>
      <c r="J213" s="75">
        <f t="shared" si="29"/>
        <v>12</v>
      </c>
      <c r="K213" s="100">
        <f t="shared" si="25"/>
        <v>3</v>
      </c>
      <c r="L213" s="66">
        <v>93</v>
      </c>
      <c r="M213" s="36" t="s">
        <v>15</v>
      </c>
      <c r="N213" s="85" t="s">
        <v>15</v>
      </c>
    </row>
    <row r="214" spans="1:14" ht="95.1" customHeight="1">
      <c r="A214" s="55" t="s">
        <v>294</v>
      </c>
      <c r="B214" s="19"/>
      <c r="C214" s="9" t="s">
        <v>860</v>
      </c>
      <c r="D214" s="59" t="s">
        <v>305</v>
      </c>
      <c r="E214" s="88" t="s">
        <v>861</v>
      </c>
      <c r="F214" s="88">
        <v>2.4</v>
      </c>
      <c r="G214" s="137">
        <v>0.7</v>
      </c>
      <c r="H214" s="138" t="str">
        <f>IF(G214="&lt;2.5",480,IF($G214&lt;=0,TEXT("?",0),IF(3000/($G214^2)&gt;1440,TEXT("&gt;24h",0),ROUND(3000/($G214^2),0)&amp;TEXT("min",0))))</f>
        <v>&gt;24h</v>
      </c>
      <c r="I214" s="139" t="str">
        <f>IF(G214="&lt;2.5","&gt;24h",IF($G214&lt;=0,TEXT("?",0),IF(12000/($G214^2)&gt;1440,TEXT("&gt;24h",0),ROUND(12000/($G214^2),0)&amp;TEXT("min",0))))</f>
        <v>&gt;24h</v>
      </c>
      <c r="J214" s="139">
        <f>IF(G214="&lt;2.5",13,IF($G214&lt;=0,TEXT("?",0),ROUND(2*$G214^2,0)))</f>
        <v>1</v>
      </c>
      <c r="K214" s="100">
        <f>J214/4</f>
        <v>0.25</v>
      </c>
      <c r="L214" s="137">
        <v>96</v>
      </c>
      <c r="M214" s="61" t="s">
        <v>830</v>
      </c>
      <c r="N214" s="121" t="s">
        <v>862</v>
      </c>
    </row>
    <row r="215" spans="1:14" ht="95.1" customHeight="1">
      <c r="A215" s="12" t="s">
        <v>294</v>
      </c>
      <c r="B215" s="19"/>
      <c r="C215" s="14" t="s">
        <v>331</v>
      </c>
      <c r="D215" s="21" t="s">
        <v>305</v>
      </c>
      <c r="E215" s="13" t="s">
        <v>332</v>
      </c>
      <c r="F215" s="27">
        <v>4.3499999999999996</v>
      </c>
      <c r="G215" s="66">
        <v>11.1</v>
      </c>
      <c r="H215" s="52" t="str">
        <f t="shared" si="27"/>
        <v>24min</v>
      </c>
      <c r="I215" s="75" t="str">
        <f t="shared" si="28"/>
        <v>97min</v>
      </c>
      <c r="J215" s="75">
        <f t="shared" si="29"/>
        <v>246</v>
      </c>
      <c r="K215" s="100">
        <f t="shared" si="25"/>
        <v>61.5</v>
      </c>
      <c r="L215" s="66">
        <v>92</v>
      </c>
      <c r="M215" s="36" t="s">
        <v>15</v>
      </c>
      <c r="N215" s="85" t="s">
        <v>15</v>
      </c>
    </row>
    <row r="216" spans="1:14" ht="95.1" customHeight="1">
      <c r="A216" s="2" t="s">
        <v>294</v>
      </c>
      <c r="B216" s="38"/>
      <c r="C216" s="37" t="s">
        <v>333</v>
      </c>
      <c r="D216" s="21" t="s">
        <v>305</v>
      </c>
      <c r="E216" s="6" t="s">
        <v>334</v>
      </c>
      <c r="F216" s="27">
        <v>2.4</v>
      </c>
      <c r="G216" s="66">
        <v>0.5</v>
      </c>
      <c r="H216" s="52" t="str">
        <f t="shared" si="27"/>
        <v>&gt;24h</v>
      </c>
      <c r="I216" s="75" t="str">
        <f t="shared" si="28"/>
        <v>&gt;24h</v>
      </c>
      <c r="J216" s="75">
        <f t="shared" si="29"/>
        <v>1</v>
      </c>
      <c r="K216" s="100">
        <f t="shared" si="25"/>
        <v>0.25</v>
      </c>
      <c r="L216" s="66">
        <v>82</v>
      </c>
      <c r="M216" s="36" t="s">
        <v>15</v>
      </c>
      <c r="N216" s="85" t="s">
        <v>15</v>
      </c>
    </row>
    <row r="217" spans="1:14" ht="95.1" customHeight="1">
      <c r="A217" s="2" t="s">
        <v>294</v>
      </c>
      <c r="B217" s="38"/>
      <c r="C217" s="4" t="s">
        <v>335</v>
      </c>
      <c r="D217" s="21" t="s">
        <v>305</v>
      </c>
      <c r="E217" s="6" t="s">
        <v>336</v>
      </c>
      <c r="F217" s="13">
        <v>6.1</v>
      </c>
      <c r="G217" s="66">
        <v>2.9</v>
      </c>
      <c r="H217" s="52" t="str">
        <f t="shared" si="27"/>
        <v>357min</v>
      </c>
      <c r="I217" s="75" t="str">
        <f t="shared" si="28"/>
        <v>1427min</v>
      </c>
      <c r="J217" s="75">
        <f t="shared" si="29"/>
        <v>17</v>
      </c>
      <c r="K217" s="100">
        <f t="shared" si="25"/>
        <v>4.25</v>
      </c>
      <c r="L217" s="66">
        <v>95</v>
      </c>
      <c r="M217" s="36" t="s">
        <v>15</v>
      </c>
      <c r="N217" s="85"/>
    </row>
    <row r="218" spans="1:14" ht="95.1" customHeight="1">
      <c r="A218" s="53" t="s">
        <v>294</v>
      </c>
      <c r="B218" s="73"/>
      <c r="C218" s="54" t="s">
        <v>599</v>
      </c>
      <c r="D218" s="59" t="s">
        <v>305</v>
      </c>
      <c r="E218" s="51" t="s">
        <v>600</v>
      </c>
      <c r="F218" s="58" t="s">
        <v>604</v>
      </c>
      <c r="G218" s="66">
        <v>6.3</v>
      </c>
      <c r="H218" s="52" t="str">
        <f t="shared" ref="H218:H221" si="42">IF(G218="&lt;2.5",480,IF($G218&lt;=0,TEXT("?",0),IF(3000/($G218^2)&gt;1440,TEXT("&gt;24h",0),ROUND(3000/($G218^2),0)&amp;TEXT("min",0))))</f>
        <v>76min</v>
      </c>
      <c r="I218" s="75" t="str">
        <f t="shared" ref="I218:I221" si="43">IF(G218="&lt;2.5","&gt;24h",IF($G218&lt;=0,TEXT("?",0),IF(12000/($G218^2)&gt;1440,TEXT("&gt;24h",0),ROUND(12000/($G218^2),0)&amp;TEXT("min",0))))</f>
        <v>302min</v>
      </c>
      <c r="J218" s="75">
        <f t="shared" ref="J218:J221" si="44">IF(G218="&lt;2.5",13,IF($G218&lt;=0,TEXT("?",0),ROUND(2*$G218^2,0)))</f>
        <v>79</v>
      </c>
      <c r="K218" s="100">
        <f t="shared" si="25"/>
        <v>19.75</v>
      </c>
      <c r="L218" s="66">
        <v>89</v>
      </c>
      <c r="M218" s="67">
        <v>43665</v>
      </c>
      <c r="N218" s="85" t="s">
        <v>605</v>
      </c>
    </row>
    <row r="219" spans="1:14" ht="95.1" customHeight="1">
      <c r="A219" s="53" t="s">
        <v>294</v>
      </c>
      <c r="B219" s="73"/>
      <c r="C219" s="54" t="s">
        <v>599</v>
      </c>
      <c r="D219" s="59" t="s">
        <v>305</v>
      </c>
      <c r="E219" s="51" t="s">
        <v>601</v>
      </c>
      <c r="F219" s="58" t="s">
        <v>604</v>
      </c>
      <c r="G219" s="66">
        <v>4.0999999999999996</v>
      </c>
      <c r="H219" s="52" t="str">
        <f t="shared" si="42"/>
        <v>178min</v>
      </c>
      <c r="I219" s="75" t="str">
        <f t="shared" si="43"/>
        <v>714min</v>
      </c>
      <c r="J219" s="75">
        <f t="shared" si="44"/>
        <v>34</v>
      </c>
      <c r="K219" s="100">
        <f t="shared" si="25"/>
        <v>8.5</v>
      </c>
      <c r="L219" s="66">
        <v>89</v>
      </c>
      <c r="M219" s="67">
        <v>43665</v>
      </c>
      <c r="N219" s="85" t="s">
        <v>605</v>
      </c>
    </row>
    <row r="220" spans="1:14" ht="95.1" customHeight="1">
      <c r="A220" s="53" t="s">
        <v>294</v>
      </c>
      <c r="B220" s="73"/>
      <c r="C220" s="54" t="s">
        <v>599</v>
      </c>
      <c r="D220" s="59" t="s">
        <v>305</v>
      </c>
      <c r="E220" s="51" t="s">
        <v>602</v>
      </c>
      <c r="F220" s="58" t="s">
        <v>604</v>
      </c>
      <c r="G220" s="66">
        <v>5.3</v>
      </c>
      <c r="H220" s="52" t="str">
        <f t="shared" si="42"/>
        <v>107min</v>
      </c>
      <c r="I220" s="75" t="str">
        <f t="shared" si="43"/>
        <v>427min</v>
      </c>
      <c r="J220" s="75">
        <f t="shared" si="44"/>
        <v>56</v>
      </c>
      <c r="K220" s="100">
        <f t="shared" si="25"/>
        <v>14</v>
      </c>
      <c r="L220" s="66">
        <v>89</v>
      </c>
      <c r="M220" s="67">
        <v>43665</v>
      </c>
      <c r="N220" s="85" t="s">
        <v>605</v>
      </c>
    </row>
    <row r="221" spans="1:14" ht="95.1" customHeight="1">
      <c r="A221" s="53" t="s">
        <v>294</v>
      </c>
      <c r="B221" s="73"/>
      <c r="C221" s="54" t="s">
        <v>599</v>
      </c>
      <c r="D221" s="59" t="s">
        <v>305</v>
      </c>
      <c r="E221" s="51" t="s">
        <v>603</v>
      </c>
      <c r="F221" s="58" t="s">
        <v>604</v>
      </c>
      <c r="G221" s="66">
        <v>6.7</v>
      </c>
      <c r="H221" s="52" t="str">
        <f t="shared" si="42"/>
        <v>67min</v>
      </c>
      <c r="I221" s="75" t="str">
        <f t="shared" si="43"/>
        <v>267min</v>
      </c>
      <c r="J221" s="75">
        <f t="shared" si="44"/>
        <v>90</v>
      </c>
      <c r="K221" s="100">
        <f t="shared" si="25"/>
        <v>22.5</v>
      </c>
      <c r="L221" s="66">
        <v>89</v>
      </c>
      <c r="M221" s="67">
        <v>43665</v>
      </c>
      <c r="N221" s="85" t="s">
        <v>605</v>
      </c>
    </row>
    <row r="222" spans="1:14" ht="95.1" customHeight="1">
      <c r="A222" s="28" t="s">
        <v>294</v>
      </c>
      <c r="B222" s="110"/>
      <c r="C222" s="111" t="s">
        <v>741</v>
      </c>
      <c r="D222" s="59" t="s">
        <v>305</v>
      </c>
      <c r="E222" s="111" t="s">
        <v>742</v>
      </c>
      <c r="F222" s="110">
        <v>6.4</v>
      </c>
      <c r="G222" s="7">
        <v>5.4</v>
      </c>
      <c r="H222" s="6" t="str">
        <f>IF(G222="&lt;2.5",480,IF($G222&lt;=0,TEXT("?",0),IF(3000/($G222^2)&gt;1440,TEXT("&gt;24h",0),ROUND(3000/($G222^2),0)&amp;TEXT("min",0))))</f>
        <v>103min</v>
      </c>
      <c r="I222" s="9" t="str">
        <f>IF(G222="&lt;2.5","&gt;24h",IF($G222&lt;=0,TEXT("?",0),IF(12000/($G222^2)&gt;1440,TEXT("&gt;24h",0),ROUND(12000/($G222^2),0)&amp;TEXT("min",0))))</f>
        <v>412min</v>
      </c>
      <c r="J222" s="9">
        <f>IF(G222="&lt;2.5",13,IF($G222&lt;=0,TEXT("?",0),ROUND(2*$G222^2,0)))</f>
        <v>58</v>
      </c>
      <c r="K222" s="100">
        <f>J222/4</f>
        <v>14.5</v>
      </c>
      <c r="L222" s="7">
        <v>106</v>
      </c>
      <c r="M222" s="36" t="s">
        <v>743</v>
      </c>
      <c r="N222" s="61" t="s">
        <v>744</v>
      </c>
    </row>
    <row r="223" spans="1:14" ht="95.1" customHeight="1">
      <c r="A223" s="53" t="s">
        <v>294</v>
      </c>
      <c r="B223" s="110"/>
      <c r="C223" s="111" t="s">
        <v>863</v>
      </c>
      <c r="D223" s="59" t="s">
        <v>508</v>
      </c>
      <c r="E223" s="138" t="s">
        <v>338</v>
      </c>
      <c r="F223" s="110">
        <v>3.4</v>
      </c>
      <c r="G223" s="137">
        <v>1.1000000000000001</v>
      </c>
      <c r="H223" s="138" t="str">
        <f>IF(G223="&lt;2.5",480,IF($G223&lt;=0,TEXT("?",0),IF(3000/($G223^2)&gt;1440,TEXT("&gt;24h",0),ROUND(3000/($G223^2),0)&amp;TEXT("min",0))))</f>
        <v>&gt;24h</v>
      </c>
      <c r="I223" s="9" t="str">
        <f>IF(G223="&lt;2.5","&gt;24h",IF($G223&lt;=0,TEXT("?",0),IF(12000/($G223^2)&gt;1440,TEXT("&gt;24h",0),ROUND(12000/($G223^2),0)&amp;TEXT("min",0))))</f>
        <v>&gt;24h</v>
      </c>
      <c r="J223" s="9">
        <f>IF(G223="&lt;2.5",13,IF($G223&lt;=0,TEXT("?",0),ROUND(2*$G223^2,0)))</f>
        <v>2</v>
      </c>
      <c r="K223" s="100">
        <f>J223/4</f>
        <v>0.5</v>
      </c>
      <c r="L223" s="137">
        <v>98</v>
      </c>
      <c r="M223" s="61" t="s">
        <v>830</v>
      </c>
      <c r="N223" s="141" t="s">
        <v>864</v>
      </c>
    </row>
    <row r="224" spans="1:14" ht="95.1" customHeight="1">
      <c r="A224" s="2" t="s">
        <v>294</v>
      </c>
      <c r="B224" s="38"/>
      <c r="C224" s="37" t="s">
        <v>337</v>
      </c>
      <c r="D224" s="21" t="s">
        <v>305</v>
      </c>
      <c r="E224" s="6" t="s">
        <v>338</v>
      </c>
      <c r="F224" s="13">
        <v>4.9000000000000004</v>
      </c>
      <c r="G224" s="66">
        <v>1.2</v>
      </c>
      <c r="H224" s="52" t="str">
        <f t="shared" si="27"/>
        <v>&gt;24h</v>
      </c>
      <c r="I224" s="75" t="str">
        <f t="shared" si="28"/>
        <v>&gt;24h</v>
      </c>
      <c r="J224" s="75">
        <f t="shared" si="29"/>
        <v>3</v>
      </c>
      <c r="K224" s="100">
        <f t="shared" si="25"/>
        <v>0.75</v>
      </c>
      <c r="L224" s="66">
        <v>83</v>
      </c>
      <c r="M224" s="36" t="s">
        <v>15</v>
      </c>
      <c r="N224" s="85" t="s">
        <v>15</v>
      </c>
    </row>
    <row r="225" spans="1:14" ht="95.1" customHeight="1">
      <c r="A225" s="55" t="s">
        <v>701</v>
      </c>
      <c r="B225" s="9"/>
      <c r="C225" s="9" t="s">
        <v>702</v>
      </c>
      <c r="D225" s="59" t="s">
        <v>87</v>
      </c>
      <c r="E225" s="61" t="s">
        <v>703</v>
      </c>
      <c r="F225" s="9">
        <v>4.2300000000000004</v>
      </c>
      <c r="G225" s="7">
        <v>2.5</v>
      </c>
      <c r="H225" s="52" t="str">
        <f t="shared" ref="H225:H236" si="45">IF(G225="&lt;2.5",480,IF($G225&lt;=0,TEXT("?",0),IF(3000/($G225^2)&gt;1440,TEXT("&gt;24h",0),ROUND(3000/($G225^2),0)&amp;TEXT("min",0))))</f>
        <v>480min</v>
      </c>
      <c r="I225" s="75" t="str">
        <f t="shared" ref="I225:I236" si="46">IF(G225="&lt;2.5","&gt;24h",IF($G225&lt;=0,TEXT("?",0),IF(12000/($G225^2)&gt;1440,TEXT("&gt;24h",0),ROUND(12000/($G225^2),0)&amp;TEXT("min",0))))</f>
        <v>&gt;24h</v>
      </c>
      <c r="J225" s="75">
        <f t="shared" ref="J225:J236" si="47">IF(G225="&lt;2.5",13,IF($G225&lt;=0,TEXT("?",0),ROUND(2*$G225^2,0)))</f>
        <v>13</v>
      </c>
      <c r="K225" s="100">
        <f t="shared" ref="K225:K236" si="48">J225/4</f>
        <v>3.25</v>
      </c>
      <c r="L225" s="7">
        <v>70</v>
      </c>
      <c r="M225" s="36" t="s">
        <v>704</v>
      </c>
      <c r="N225" s="85" t="s">
        <v>719</v>
      </c>
    </row>
    <row r="226" spans="1:14" ht="95.1" customHeight="1">
      <c r="A226" s="55" t="s">
        <v>701</v>
      </c>
      <c r="B226" s="9"/>
      <c r="C226" s="9" t="s">
        <v>705</v>
      </c>
      <c r="D226" s="59" t="s">
        <v>87</v>
      </c>
      <c r="E226" s="61" t="s">
        <v>703</v>
      </c>
      <c r="F226" s="9">
        <v>4.6399999999999997</v>
      </c>
      <c r="G226" s="7">
        <v>2.5</v>
      </c>
      <c r="H226" s="6" t="str">
        <f t="shared" si="45"/>
        <v>480min</v>
      </c>
      <c r="I226" s="9" t="str">
        <f t="shared" si="46"/>
        <v>&gt;24h</v>
      </c>
      <c r="J226" s="9">
        <f t="shared" si="47"/>
        <v>13</v>
      </c>
      <c r="K226" s="100">
        <f t="shared" si="48"/>
        <v>3.25</v>
      </c>
      <c r="L226" s="7">
        <v>70</v>
      </c>
      <c r="M226" s="61" t="s">
        <v>704</v>
      </c>
      <c r="N226" s="106" t="s">
        <v>719</v>
      </c>
    </row>
    <row r="227" spans="1:14" ht="95.1" customHeight="1">
      <c r="A227" s="55" t="s">
        <v>701</v>
      </c>
      <c r="B227" s="9"/>
      <c r="C227" s="9" t="s">
        <v>706</v>
      </c>
      <c r="D227" s="59" t="s">
        <v>87</v>
      </c>
      <c r="E227" s="61" t="s">
        <v>703</v>
      </c>
      <c r="F227" s="9">
        <v>4.82</v>
      </c>
      <c r="G227" s="7">
        <v>2.5</v>
      </c>
      <c r="H227" s="6" t="str">
        <f t="shared" si="45"/>
        <v>480min</v>
      </c>
      <c r="I227" s="9" t="str">
        <f t="shared" si="46"/>
        <v>&gt;24h</v>
      </c>
      <c r="J227" s="9">
        <f t="shared" si="47"/>
        <v>13</v>
      </c>
      <c r="K227" s="100">
        <f t="shared" si="48"/>
        <v>3.25</v>
      </c>
      <c r="L227" s="7">
        <v>70</v>
      </c>
      <c r="M227" s="61" t="s">
        <v>704</v>
      </c>
      <c r="N227" s="106" t="s">
        <v>719</v>
      </c>
    </row>
    <row r="228" spans="1:14" ht="95.1" customHeight="1">
      <c r="A228" s="55" t="s">
        <v>701</v>
      </c>
      <c r="B228" s="9"/>
      <c r="C228" s="9" t="s">
        <v>707</v>
      </c>
      <c r="D228" s="59" t="s">
        <v>87</v>
      </c>
      <c r="E228" s="61" t="s">
        <v>703</v>
      </c>
      <c r="F228" s="9">
        <v>6.45</v>
      </c>
      <c r="G228" s="7">
        <v>2.5</v>
      </c>
      <c r="H228" s="6" t="str">
        <f t="shared" si="45"/>
        <v>480min</v>
      </c>
      <c r="I228" s="9" t="str">
        <f t="shared" si="46"/>
        <v>&gt;24h</v>
      </c>
      <c r="J228" s="9">
        <f t="shared" si="47"/>
        <v>13</v>
      </c>
      <c r="K228" s="100">
        <f t="shared" si="48"/>
        <v>3.25</v>
      </c>
      <c r="L228" s="7">
        <v>70</v>
      </c>
      <c r="M228" s="61" t="s">
        <v>704</v>
      </c>
      <c r="N228" s="106" t="s">
        <v>719</v>
      </c>
    </row>
    <row r="229" spans="1:14" ht="95.1" customHeight="1">
      <c r="A229" s="55" t="s">
        <v>701</v>
      </c>
      <c r="B229" s="9"/>
      <c r="C229" s="9" t="s">
        <v>708</v>
      </c>
      <c r="D229" s="59" t="s">
        <v>87</v>
      </c>
      <c r="E229" s="61" t="s">
        <v>703</v>
      </c>
      <c r="F229" s="9">
        <v>7.39</v>
      </c>
      <c r="G229" s="7">
        <v>2.5</v>
      </c>
      <c r="H229" s="6" t="str">
        <f t="shared" si="45"/>
        <v>480min</v>
      </c>
      <c r="I229" s="9" t="str">
        <f t="shared" si="46"/>
        <v>&gt;24h</v>
      </c>
      <c r="J229" s="9">
        <f t="shared" si="47"/>
        <v>13</v>
      </c>
      <c r="K229" s="100">
        <f t="shared" si="48"/>
        <v>3.25</v>
      </c>
      <c r="L229" s="7">
        <v>70</v>
      </c>
      <c r="M229" s="61" t="s">
        <v>704</v>
      </c>
      <c r="N229" s="106" t="s">
        <v>719</v>
      </c>
    </row>
    <row r="230" spans="1:14" ht="95.1" customHeight="1">
      <c r="A230" s="55" t="s">
        <v>701</v>
      </c>
      <c r="B230" s="9"/>
      <c r="C230" s="9" t="s">
        <v>709</v>
      </c>
      <c r="D230" s="59" t="s">
        <v>87</v>
      </c>
      <c r="E230" s="61" t="s">
        <v>715</v>
      </c>
      <c r="F230" s="9">
        <v>5.3</v>
      </c>
      <c r="G230" s="7">
        <v>2.5</v>
      </c>
      <c r="H230" s="6" t="str">
        <f t="shared" si="45"/>
        <v>480min</v>
      </c>
      <c r="I230" s="9" t="str">
        <f t="shared" si="46"/>
        <v>&gt;24h</v>
      </c>
      <c r="J230" s="9">
        <f t="shared" si="47"/>
        <v>13</v>
      </c>
      <c r="K230" s="100">
        <f t="shared" si="48"/>
        <v>3.25</v>
      </c>
      <c r="L230" s="7">
        <v>70</v>
      </c>
      <c r="M230" s="61" t="s">
        <v>704</v>
      </c>
      <c r="N230" s="106" t="s">
        <v>719</v>
      </c>
    </row>
    <row r="231" spans="1:14" ht="95.1" customHeight="1">
      <c r="A231" s="55" t="s">
        <v>701</v>
      </c>
      <c r="B231" s="9"/>
      <c r="C231" s="9" t="s">
        <v>710</v>
      </c>
      <c r="D231" s="59" t="s">
        <v>87</v>
      </c>
      <c r="E231" s="61" t="s">
        <v>715</v>
      </c>
      <c r="F231" s="9">
        <v>5.5</v>
      </c>
      <c r="G231" s="7">
        <v>2.5</v>
      </c>
      <c r="H231" s="6" t="str">
        <f t="shared" si="45"/>
        <v>480min</v>
      </c>
      <c r="I231" s="9" t="str">
        <f t="shared" si="46"/>
        <v>&gt;24h</v>
      </c>
      <c r="J231" s="9">
        <f t="shared" si="47"/>
        <v>13</v>
      </c>
      <c r="K231" s="100">
        <f t="shared" si="48"/>
        <v>3.25</v>
      </c>
      <c r="L231" s="7">
        <v>70</v>
      </c>
      <c r="M231" s="61" t="s">
        <v>704</v>
      </c>
      <c r="N231" s="106" t="s">
        <v>719</v>
      </c>
    </row>
    <row r="232" spans="1:14" ht="95.1" customHeight="1">
      <c r="A232" s="55" t="s">
        <v>701</v>
      </c>
      <c r="B232" s="9"/>
      <c r="C232" s="9" t="s">
        <v>711</v>
      </c>
      <c r="D232" s="59" t="s">
        <v>87</v>
      </c>
      <c r="E232" s="61" t="s">
        <v>715</v>
      </c>
      <c r="F232" s="9">
        <v>7.5</v>
      </c>
      <c r="G232" s="7">
        <v>2.5</v>
      </c>
      <c r="H232" s="6" t="str">
        <f t="shared" si="45"/>
        <v>480min</v>
      </c>
      <c r="I232" s="9" t="str">
        <f t="shared" si="46"/>
        <v>&gt;24h</v>
      </c>
      <c r="J232" s="9">
        <f t="shared" si="47"/>
        <v>13</v>
      </c>
      <c r="K232" s="100">
        <f t="shared" si="48"/>
        <v>3.25</v>
      </c>
      <c r="L232" s="7">
        <v>70</v>
      </c>
      <c r="M232" s="61" t="s">
        <v>704</v>
      </c>
      <c r="N232" s="106" t="s">
        <v>719</v>
      </c>
    </row>
    <row r="233" spans="1:14" ht="95.1" customHeight="1">
      <c r="A233" s="55" t="s">
        <v>701</v>
      </c>
      <c r="B233" s="9"/>
      <c r="C233" s="9" t="s">
        <v>712</v>
      </c>
      <c r="D233" s="59" t="s">
        <v>87</v>
      </c>
      <c r="E233" s="61" t="s">
        <v>715</v>
      </c>
      <c r="F233" s="9">
        <v>8</v>
      </c>
      <c r="G233" s="7">
        <v>2.5</v>
      </c>
      <c r="H233" s="6" t="str">
        <f t="shared" si="45"/>
        <v>480min</v>
      </c>
      <c r="I233" s="9" t="str">
        <f t="shared" si="46"/>
        <v>&gt;24h</v>
      </c>
      <c r="J233" s="9">
        <f t="shared" si="47"/>
        <v>13</v>
      </c>
      <c r="K233" s="100">
        <f t="shared" si="48"/>
        <v>3.25</v>
      </c>
      <c r="L233" s="7">
        <v>70</v>
      </c>
      <c r="M233" s="61" t="s">
        <v>704</v>
      </c>
      <c r="N233" s="106" t="s">
        <v>719</v>
      </c>
    </row>
    <row r="234" spans="1:14" ht="95.1" customHeight="1">
      <c r="A234" s="55" t="s">
        <v>701</v>
      </c>
      <c r="B234" s="9"/>
      <c r="C234" s="9" t="s">
        <v>713</v>
      </c>
      <c r="D234" s="59" t="s">
        <v>87</v>
      </c>
      <c r="E234" s="61" t="s">
        <v>715</v>
      </c>
      <c r="F234" s="9">
        <v>10.199999999999999</v>
      </c>
      <c r="G234" s="7">
        <v>2.5</v>
      </c>
      <c r="H234" s="6" t="str">
        <f t="shared" si="45"/>
        <v>480min</v>
      </c>
      <c r="I234" s="9" t="str">
        <f t="shared" si="46"/>
        <v>&gt;24h</v>
      </c>
      <c r="J234" s="9">
        <f t="shared" si="47"/>
        <v>13</v>
      </c>
      <c r="K234" s="100">
        <f t="shared" si="48"/>
        <v>3.25</v>
      </c>
      <c r="L234" s="7">
        <v>70</v>
      </c>
      <c r="M234" s="61" t="s">
        <v>704</v>
      </c>
      <c r="N234" s="106" t="s">
        <v>719</v>
      </c>
    </row>
    <row r="235" spans="1:14" ht="95.1" customHeight="1">
      <c r="A235" s="55" t="s">
        <v>701</v>
      </c>
      <c r="B235" s="9"/>
      <c r="C235" s="9" t="s">
        <v>714</v>
      </c>
      <c r="D235" s="59" t="s">
        <v>87</v>
      </c>
      <c r="E235" s="61" t="s">
        <v>716</v>
      </c>
      <c r="F235" s="9">
        <v>3.32</v>
      </c>
      <c r="G235" s="7">
        <v>2.5</v>
      </c>
      <c r="H235" s="6" t="str">
        <f t="shared" si="45"/>
        <v>480min</v>
      </c>
      <c r="I235" s="9" t="str">
        <f t="shared" si="46"/>
        <v>&gt;24h</v>
      </c>
      <c r="J235" s="9">
        <f t="shared" si="47"/>
        <v>13</v>
      </c>
      <c r="K235" s="100">
        <f t="shared" si="48"/>
        <v>3.25</v>
      </c>
      <c r="L235" s="7">
        <v>70</v>
      </c>
      <c r="M235" s="61" t="s">
        <v>704</v>
      </c>
      <c r="N235" s="106" t="s">
        <v>719</v>
      </c>
    </row>
    <row r="236" spans="1:14" ht="95.1" customHeight="1">
      <c r="A236" s="55" t="s">
        <v>701</v>
      </c>
      <c r="B236" s="9"/>
      <c r="C236" s="9" t="s">
        <v>717</v>
      </c>
      <c r="D236" s="59" t="s">
        <v>87</v>
      </c>
      <c r="E236" s="61" t="s">
        <v>716</v>
      </c>
      <c r="F236" s="9">
        <v>3.74</v>
      </c>
      <c r="G236" s="7">
        <v>2.5</v>
      </c>
      <c r="H236" s="6" t="str">
        <f t="shared" si="45"/>
        <v>480min</v>
      </c>
      <c r="I236" s="9" t="str">
        <f t="shared" si="46"/>
        <v>&gt;24h</v>
      </c>
      <c r="J236" s="9">
        <f t="shared" si="47"/>
        <v>13</v>
      </c>
      <c r="K236" s="100">
        <f t="shared" si="48"/>
        <v>3.25</v>
      </c>
      <c r="L236" s="7">
        <v>70</v>
      </c>
      <c r="M236" s="61" t="s">
        <v>704</v>
      </c>
      <c r="N236" s="106" t="s">
        <v>719</v>
      </c>
    </row>
    <row r="237" spans="1:14" ht="95.1" customHeight="1">
      <c r="A237" s="12" t="s">
        <v>339</v>
      </c>
      <c r="B237" s="13"/>
      <c r="C237" s="14" t="s">
        <v>340</v>
      </c>
      <c r="D237" s="21" t="s">
        <v>305</v>
      </c>
      <c r="E237" s="13" t="s">
        <v>297</v>
      </c>
      <c r="F237" s="13">
        <v>4.2</v>
      </c>
      <c r="G237" s="66">
        <v>9</v>
      </c>
      <c r="H237" s="52" t="str">
        <f t="shared" si="27"/>
        <v>37min</v>
      </c>
      <c r="I237" s="75" t="str">
        <f t="shared" si="28"/>
        <v>148min</v>
      </c>
      <c r="J237" s="75">
        <f t="shared" si="29"/>
        <v>162</v>
      </c>
      <c r="K237" s="100">
        <f t="shared" si="25"/>
        <v>40.5</v>
      </c>
      <c r="L237" s="66">
        <v>91</v>
      </c>
      <c r="M237" s="36" t="s">
        <v>15</v>
      </c>
      <c r="N237" s="85" t="s">
        <v>15</v>
      </c>
    </row>
    <row r="238" spans="1:14" ht="95.1" customHeight="1">
      <c r="A238" s="12" t="s">
        <v>339</v>
      </c>
      <c r="B238" s="13"/>
      <c r="C238" s="14">
        <v>2165</v>
      </c>
      <c r="D238" s="21" t="s">
        <v>305</v>
      </c>
      <c r="E238" s="13" t="s">
        <v>321</v>
      </c>
      <c r="F238" s="13">
        <v>6</v>
      </c>
      <c r="G238" s="66">
        <v>5.7</v>
      </c>
      <c r="H238" s="52" t="str">
        <f t="shared" si="27"/>
        <v>92min</v>
      </c>
      <c r="I238" s="75" t="str">
        <f t="shared" si="28"/>
        <v>369min</v>
      </c>
      <c r="J238" s="75">
        <f t="shared" si="29"/>
        <v>65</v>
      </c>
      <c r="K238" s="100">
        <f t="shared" si="25"/>
        <v>16.25</v>
      </c>
      <c r="L238" s="66">
        <v>102.5</v>
      </c>
      <c r="M238" s="36" t="s">
        <v>15</v>
      </c>
      <c r="N238" s="85" t="s">
        <v>15</v>
      </c>
    </row>
    <row r="239" spans="1:14" ht="95.1" customHeight="1">
      <c r="A239" s="55" t="s">
        <v>341</v>
      </c>
      <c r="B239" s="88"/>
      <c r="C239" s="57" t="s">
        <v>697</v>
      </c>
      <c r="D239" s="59" t="s">
        <v>694</v>
      </c>
      <c r="E239" s="88" t="s">
        <v>698</v>
      </c>
      <c r="F239" s="88">
        <v>7.1</v>
      </c>
      <c r="G239" s="105">
        <v>2.5</v>
      </c>
      <c r="H239" s="52" t="str">
        <f t="shared" si="27"/>
        <v>480min</v>
      </c>
      <c r="I239" s="75" t="str">
        <f t="shared" si="28"/>
        <v>&gt;24h</v>
      </c>
      <c r="J239" s="75">
        <f t="shared" si="29"/>
        <v>13</v>
      </c>
      <c r="K239" s="100">
        <f t="shared" ref="K239:K316" si="49">J239/4</f>
        <v>3.25</v>
      </c>
      <c r="L239" s="105">
        <v>91</v>
      </c>
      <c r="M239" s="61" t="s">
        <v>699</v>
      </c>
      <c r="N239" s="104" t="s">
        <v>718</v>
      </c>
    </row>
    <row r="240" spans="1:14" ht="95.1" customHeight="1">
      <c r="A240" s="2" t="s">
        <v>341</v>
      </c>
      <c r="B240" s="13"/>
      <c r="C240" s="4" t="s">
        <v>342</v>
      </c>
      <c r="D240" s="5" t="s">
        <v>149</v>
      </c>
      <c r="E240" s="13" t="s">
        <v>50</v>
      </c>
      <c r="F240" s="13">
        <v>12.3</v>
      </c>
      <c r="G240" s="66">
        <v>8</v>
      </c>
      <c r="H240" s="52" t="str">
        <f t="shared" si="27"/>
        <v>47min</v>
      </c>
      <c r="I240" s="75" t="str">
        <f t="shared" si="28"/>
        <v>188min</v>
      </c>
      <c r="J240" s="75">
        <f t="shared" si="29"/>
        <v>128</v>
      </c>
      <c r="K240" s="100">
        <f t="shared" si="49"/>
        <v>32</v>
      </c>
      <c r="L240" s="66">
        <v>78</v>
      </c>
      <c r="M240" s="36" t="s">
        <v>15</v>
      </c>
      <c r="N240" s="85" t="s">
        <v>15</v>
      </c>
    </row>
    <row r="241" spans="1:14" ht="95.1" customHeight="1">
      <c r="A241" s="2" t="s">
        <v>341</v>
      </c>
      <c r="B241" s="6"/>
      <c r="C241" s="4" t="s">
        <v>343</v>
      </c>
      <c r="D241" s="5" t="s">
        <v>115</v>
      </c>
      <c r="E241" s="13" t="s">
        <v>344</v>
      </c>
      <c r="F241" s="13">
        <v>16.3</v>
      </c>
      <c r="G241" s="66">
        <v>4</v>
      </c>
      <c r="H241" s="52" t="str">
        <f t="shared" si="27"/>
        <v>188min</v>
      </c>
      <c r="I241" s="75" t="str">
        <f t="shared" si="28"/>
        <v>750min</v>
      </c>
      <c r="J241" s="75">
        <f t="shared" si="29"/>
        <v>32</v>
      </c>
      <c r="K241" s="100">
        <f t="shared" si="49"/>
        <v>8</v>
      </c>
      <c r="L241" s="66">
        <v>99</v>
      </c>
      <c r="M241" s="36" t="s">
        <v>15</v>
      </c>
      <c r="N241" s="85" t="s">
        <v>15</v>
      </c>
    </row>
    <row r="242" spans="1:14" ht="95.1" customHeight="1">
      <c r="A242" s="2" t="s">
        <v>341</v>
      </c>
      <c r="B242" s="3"/>
      <c r="C242" s="4" t="s">
        <v>345</v>
      </c>
      <c r="D242" s="5" t="s">
        <v>115</v>
      </c>
      <c r="E242" s="13" t="s">
        <v>344</v>
      </c>
      <c r="F242" s="6">
        <v>17.600000000000001</v>
      </c>
      <c r="G242" s="66">
        <v>3.5</v>
      </c>
      <c r="H242" s="52" t="str">
        <f t="shared" si="27"/>
        <v>245min</v>
      </c>
      <c r="I242" s="75" t="str">
        <f t="shared" si="28"/>
        <v>980min</v>
      </c>
      <c r="J242" s="75">
        <f t="shared" si="29"/>
        <v>25</v>
      </c>
      <c r="K242" s="100">
        <f t="shared" si="49"/>
        <v>6.25</v>
      </c>
      <c r="L242" s="66">
        <v>102</v>
      </c>
      <c r="M242" s="36" t="s">
        <v>15</v>
      </c>
      <c r="N242" s="85" t="s">
        <v>15</v>
      </c>
    </row>
    <row r="243" spans="1:14" ht="95.1" customHeight="1">
      <c r="A243" s="53" t="s">
        <v>341</v>
      </c>
      <c r="B243" s="3"/>
      <c r="C243" s="54" t="s">
        <v>876</v>
      </c>
      <c r="D243" s="63" t="s">
        <v>694</v>
      </c>
      <c r="E243" s="88" t="s">
        <v>877</v>
      </c>
      <c r="F243" s="138">
        <v>3.3</v>
      </c>
      <c r="G243" s="137">
        <v>2.5</v>
      </c>
      <c r="H243" s="138" t="str">
        <f t="shared" si="27"/>
        <v>480min</v>
      </c>
      <c r="I243" s="139" t="str">
        <f t="shared" si="28"/>
        <v>&gt;24h</v>
      </c>
      <c r="J243" s="139">
        <f t="shared" si="29"/>
        <v>13</v>
      </c>
      <c r="K243" s="100">
        <f t="shared" si="49"/>
        <v>3.25</v>
      </c>
      <c r="L243" s="137">
        <v>102</v>
      </c>
      <c r="M243" s="61"/>
      <c r="N243" s="136"/>
    </row>
    <row r="244" spans="1:14" ht="95.1" customHeight="1">
      <c r="A244" s="2" t="s">
        <v>341</v>
      </c>
      <c r="B244" s="13"/>
      <c r="C244" s="14" t="s">
        <v>346</v>
      </c>
      <c r="D244" s="21" t="s">
        <v>115</v>
      </c>
      <c r="E244" s="13" t="s">
        <v>344</v>
      </c>
      <c r="F244" s="13">
        <v>7.6</v>
      </c>
      <c r="G244" s="66">
        <v>4</v>
      </c>
      <c r="H244" s="52" t="str">
        <f t="shared" si="27"/>
        <v>188min</v>
      </c>
      <c r="I244" s="75" t="str">
        <f t="shared" si="28"/>
        <v>750min</v>
      </c>
      <c r="J244" s="75">
        <f t="shared" si="29"/>
        <v>32</v>
      </c>
      <c r="K244" s="100">
        <f t="shared" si="49"/>
        <v>8</v>
      </c>
      <c r="L244" s="66">
        <v>92</v>
      </c>
      <c r="M244" s="36" t="s">
        <v>15</v>
      </c>
      <c r="N244" s="85" t="s">
        <v>15</v>
      </c>
    </row>
    <row r="245" spans="1:14" ht="95.1" customHeight="1">
      <c r="A245" s="2" t="s">
        <v>341</v>
      </c>
      <c r="B245" s="6"/>
      <c r="C245" s="4" t="s">
        <v>347</v>
      </c>
      <c r="D245" s="5" t="s">
        <v>115</v>
      </c>
      <c r="E245" s="13" t="s">
        <v>344</v>
      </c>
      <c r="F245" s="13">
        <v>3.8</v>
      </c>
      <c r="G245" s="66">
        <v>2.5</v>
      </c>
      <c r="H245" s="52" t="str">
        <f t="shared" si="27"/>
        <v>480min</v>
      </c>
      <c r="I245" s="75" t="str">
        <f t="shared" si="28"/>
        <v>&gt;24h</v>
      </c>
      <c r="J245" s="75">
        <f t="shared" si="29"/>
        <v>13</v>
      </c>
      <c r="K245" s="100">
        <f t="shared" si="49"/>
        <v>3.25</v>
      </c>
      <c r="L245" s="66">
        <v>92</v>
      </c>
      <c r="M245" s="36" t="s">
        <v>15</v>
      </c>
      <c r="N245" s="85" t="s">
        <v>15</v>
      </c>
    </row>
    <row r="246" spans="1:14" ht="95.1" customHeight="1">
      <c r="A246" s="2" t="s">
        <v>341</v>
      </c>
      <c r="B246" s="3"/>
      <c r="C246" s="4" t="s">
        <v>348</v>
      </c>
      <c r="D246" s="5" t="s">
        <v>115</v>
      </c>
      <c r="E246" s="13" t="s">
        <v>349</v>
      </c>
      <c r="F246" s="13">
        <v>33</v>
      </c>
      <c r="G246" s="66">
        <v>2.5</v>
      </c>
      <c r="H246" s="52" t="str">
        <f t="shared" si="27"/>
        <v>480min</v>
      </c>
      <c r="I246" s="75" t="str">
        <f t="shared" si="28"/>
        <v>&gt;24h</v>
      </c>
      <c r="J246" s="75">
        <f t="shared" si="29"/>
        <v>13</v>
      </c>
      <c r="K246" s="100">
        <f t="shared" si="49"/>
        <v>3.25</v>
      </c>
      <c r="L246" s="66">
        <v>91</v>
      </c>
      <c r="M246" s="36" t="s">
        <v>15</v>
      </c>
      <c r="N246" s="85" t="s">
        <v>15</v>
      </c>
    </row>
    <row r="247" spans="1:14" ht="95.1" customHeight="1">
      <c r="A247" s="2" t="s">
        <v>341</v>
      </c>
      <c r="B247" s="13"/>
      <c r="C247" s="40">
        <v>9032</v>
      </c>
      <c r="D247" s="21" t="s">
        <v>190</v>
      </c>
      <c r="E247" s="13" t="s">
        <v>350</v>
      </c>
      <c r="F247" s="13">
        <v>1.6</v>
      </c>
      <c r="G247" s="78">
        <v>2.5</v>
      </c>
      <c r="H247" s="52" t="str">
        <f t="shared" si="27"/>
        <v>480min</v>
      </c>
      <c r="I247" s="75" t="str">
        <f t="shared" si="28"/>
        <v>&gt;24h</v>
      </c>
      <c r="J247" s="75">
        <f t="shared" si="29"/>
        <v>13</v>
      </c>
      <c r="K247" s="100">
        <f t="shared" si="49"/>
        <v>3.25</v>
      </c>
      <c r="L247" s="66">
        <v>84</v>
      </c>
      <c r="M247" s="36" t="s">
        <v>15</v>
      </c>
      <c r="N247" s="85" t="s">
        <v>15</v>
      </c>
    </row>
    <row r="248" spans="1:14" ht="95.1" customHeight="1">
      <c r="A248" s="2" t="s">
        <v>341</v>
      </c>
      <c r="B248" s="17"/>
      <c r="C248" s="4" t="s">
        <v>351</v>
      </c>
      <c r="D248" s="5" t="s">
        <v>12</v>
      </c>
      <c r="E248" s="6" t="s">
        <v>352</v>
      </c>
      <c r="F248" s="13">
        <v>1.6</v>
      </c>
      <c r="G248" s="66">
        <v>2.5</v>
      </c>
      <c r="H248" s="52" t="str">
        <f t="shared" si="27"/>
        <v>480min</v>
      </c>
      <c r="I248" s="75" t="str">
        <f t="shared" si="28"/>
        <v>&gt;24h</v>
      </c>
      <c r="J248" s="75">
        <f t="shared" si="29"/>
        <v>13</v>
      </c>
      <c r="K248" s="100">
        <f t="shared" si="49"/>
        <v>3.25</v>
      </c>
      <c r="L248" s="66">
        <v>70</v>
      </c>
      <c r="M248" s="36" t="s">
        <v>15</v>
      </c>
      <c r="N248" s="85" t="s">
        <v>15</v>
      </c>
    </row>
    <row r="249" spans="1:14" ht="95.1" customHeight="1">
      <c r="A249" s="2" t="s">
        <v>341</v>
      </c>
      <c r="B249" s="13"/>
      <c r="C249" s="4" t="s">
        <v>353</v>
      </c>
      <c r="D249" s="5" t="s">
        <v>12</v>
      </c>
      <c r="E249" s="13" t="s">
        <v>354</v>
      </c>
      <c r="F249" s="13" t="s">
        <v>355</v>
      </c>
      <c r="G249" s="66">
        <v>10</v>
      </c>
      <c r="H249" s="52" t="str">
        <f t="shared" si="27"/>
        <v>30min</v>
      </c>
      <c r="I249" s="75" t="str">
        <f t="shared" si="28"/>
        <v>120min</v>
      </c>
      <c r="J249" s="75">
        <f t="shared" si="29"/>
        <v>200</v>
      </c>
      <c r="K249" s="100">
        <f t="shared" si="49"/>
        <v>50</v>
      </c>
      <c r="L249" s="66">
        <v>86</v>
      </c>
      <c r="M249" s="36" t="s">
        <v>15</v>
      </c>
      <c r="N249" s="85" t="s">
        <v>15</v>
      </c>
    </row>
    <row r="250" spans="1:14" ht="95.1" customHeight="1">
      <c r="A250" s="2" t="s">
        <v>341</v>
      </c>
      <c r="B250" s="13"/>
      <c r="C250" s="14" t="s">
        <v>356</v>
      </c>
      <c r="D250" s="21" t="s">
        <v>12</v>
      </c>
      <c r="E250" s="13" t="s">
        <v>354</v>
      </c>
      <c r="F250" s="13" t="s">
        <v>355</v>
      </c>
      <c r="G250" s="66">
        <v>9</v>
      </c>
      <c r="H250" s="52" t="str">
        <f t="shared" si="27"/>
        <v>37min</v>
      </c>
      <c r="I250" s="75" t="str">
        <f t="shared" si="28"/>
        <v>148min</v>
      </c>
      <c r="J250" s="75">
        <f t="shared" si="29"/>
        <v>162</v>
      </c>
      <c r="K250" s="100">
        <f t="shared" si="49"/>
        <v>40.5</v>
      </c>
      <c r="L250" s="66">
        <v>83</v>
      </c>
      <c r="M250" s="36" t="s">
        <v>15</v>
      </c>
      <c r="N250" s="85" t="s">
        <v>15</v>
      </c>
    </row>
    <row r="251" spans="1:14" ht="95.1" customHeight="1">
      <c r="A251" s="2" t="s">
        <v>341</v>
      </c>
      <c r="B251" s="19"/>
      <c r="C251" s="14" t="s">
        <v>357</v>
      </c>
      <c r="D251" s="21" t="s">
        <v>12</v>
      </c>
      <c r="E251" s="13" t="s">
        <v>354</v>
      </c>
      <c r="F251" s="13" t="s">
        <v>91</v>
      </c>
      <c r="G251" s="66">
        <v>10</v>
      </c>
      <c r="H251" s="52" t="str">
        <f t="shared" si="27"/>
        <v>30min</v>
      </c>
      <c r="I251" s="75" t="str">
        <f t="shared" si="28"/>
        <v>120min</v>
      </c>
      <c r="J251" s="75">
        <f t="shared" si="29"/>
        <v>200</v>
      </c>
      <c r="K251" s="100">
        <f t="shared" si="49"/>
        <v>50</v>
      </c>
      <c r="L251" s="66">
        <v>83</v>
      </c>
      <c r="M251" s="36" t="s">
        <v>15</v>
      </c>
      <c r="N251" s="85" t="s">
        <v>15</v>
      </c>
    </row>
    <row r="252" spans="1:14" ht="95.1" customHeight="1">
      <c r="A252" s="2" t="s">
        <v>341</v>
      </c>
      <c r="B252" s="17"/>
      <c r="C252" s="4" t="s">
        <v>358</v>
      </c>
      <c r="D252" s="5" t="s">
        <v>12</v>
      </c>
      <c r="E252" s="13" t="s">
        <v>266</v>
      </c>
      <c r="F252" s="13">
        <v>1.8</v>
      </c>
      <c r="G252" s="66">
        <v>8</v>
      </c>
      <c r="H252" s="52" t="str">
        <f t="shared" si="27"/>
        <v>47min</v>
      </c>
      <c r="I252" s="75" t="str">
        <f t="shared" si="28"/>
        <v>188min</v>
      </c>
      <c r="J252" s="75">
        <f t="shared" si="29"/>
        <v>128</v>
      </c>
      <c r="K252" s="100">
        <f t="shared" si="49"/>
        <v>32</v>
      </c>
      <c r="L252" s="66">
        <v>81</v>
      </c>
      <c r="M252" s="36" t="s">
        <v>15</v>
      </c>
      <c r="N252" s="85" t="s">
        <v>15</v>
      </c>
    </row>
    <row r="253" spans="1:14" ht="95.1" customHeight="1">
      <c r="A253" s="2" t="s">
        <v>341</v>
      </c>
      <c r="B253" s="31"/>
      <c r="C253" s="4" t="s">
        <v>359</v>
      </c>
      <c r="D253" s="5" t="s">
        <v>12</v>
      </c>
      <c r="E253" s="13" t="s">
        <v>266</v>
      </c>
      <c r="F253" s="13">
        <v>1.7</v>
      </c>
      <c r="G253" s="66">
        <v>8</v>
      </c>
      <c r="H253" s="52" t="str">
        <f t="shared" si="27"/>
        <v>47min</v>
      </c>
      <c r="I253" s="75" t="str">
        <f t="shared" si="28"/>
        <v>188min</v>
      </c>
      <c r="J253" s="75">
        <f t="shared" si="29"/>
        <v>128</v>
      </c>
      <c r="K253" s="100">
        <f t="shared" si="49"/>
        <v>32</v>
      </c>
      <c r="L253" s="66">
        <v>82</v>
      </c>
      <c r="M253" s="36" t="s">
        <v>15</v>
      </c>
      <c r="N253" s="85" t="s">
        <v>15</v>
      </c>
    </row>
    <row r="254" spans="1:14" ht="95.1" customHeight="1">
      <c r="A254" s="2" t="s">
        <v>341</v>
      </c>
      <c r="B254" s="19"/>
      <c r="C254" s="14" t="s">
        <v>360</v>
      </c>
      <c r="D254" s="21" t="s">
        <v>12</v>
      </c>
      <c r="E254" s="13" t="s">
        <v>249</v>
      </c>
      <c r="F254" s="13" t="s">
        <v>253</v>
      </c>
      <c r="G254" s="66">
        <v>14</v>
      </c>
      <c r="H254" s="52" t="str">
        <f t="shared" si="27"/>
        <v>15min</v>
      </c>
      <c r="I254" s="75" t="str">
        <f t="shared" si="28"/>
        <v>61min</v>
      </c>
      <c r="J254" s="75">
        <f t="shared" si="29"/>
        <v>392</v>
      </c>
      <c r="K254" s="100">
        <f t="shared" si="49"/>
        <v>98</v>
      </c>
      <c r="L254" s="66">
        <v>87</v>
      </c>
      <c r="M254" s="36" t="s">
        <v>15</v>
      </c>
      <c r="N254" s="85" t="s">
        <v>15</v>
      </c>
    </row>
    <row r="255" spans="1:14" ht="95.1" customHeight="1">
      <c r="A255" s="2" t="s">
        <v>341</v>
      </c>
      <c r="B255" s="19"/>
      <c r="C255" s="14" t="s">
        <v>361</v>
      </c>
      <c r="D255" s="21" t="s">
        <v>12</v>
      </c>
      <c r="E255" s="13" t="s">
        <v>362</v>
      </c>
      <c r="F255" s="13" t="s">
        <v>363</v>
      </c>
      <c r="G255" s="66">
        <v>14.5</v>
      </c>
      <c r="H255" s="52" t="str">
        <f t="shared" si="27"/>
        <v>14min</v>
      </c>
      <c r="I255" s="75" t="str">
        <f t="shared" si="28"/>
        <v>57min</v>
      </c>
      <c r="J255" s="75">
        <f t="shared" si="29"/>
        <v>421</v>
      </c>
      <c r="K255" s="100">
        <f t="shared" si="49"/>
        <v>105.25</v>
      </c>
      <c r="L255" s="66">
        <v>87</v>
      </c>
      <c r="M255" s="36" t="s">
        <v>15</v>
      </c>
      <c r="N255" s="85" t="s">
        <v>15</v>
      </c>
    </row>
    <row r="256" spans="1:14" ht="95.1" customHeight="1">
      <c r="A256" s="2" t="s">
        <v>341</v>
      </c>
      <c r="B256" s="41"/>
      <c r="C256" s="14" t="s">
        <v>364</v>
      </c>
      <c r="D256" s="21" t="s">
        <v>12</v>
      </c>
      <c r="E256" s="13" t="s">
        <v>84</v>
      </c>
      <c r="F256" s="13" t="s">
        <v>365</v>
      </c>
      <c r="G256" s="66">
        <v>13.5</v>
      </c>
      <c r="H256" s="52" t="str">
        <f t="shared" si="27"/>
        <v>16min</v>
      </c>
      <c r="I256" s="75" t="str">
        <f t="shared" si="28"/>
        <v>66min</v>
      </c>
      <c r="J256" s="75">
        <f t="shared" si="29"/>
        <v>365</v>
      </c>
      <c r="K256" s="100">
        <f t="shared" si="49"/>
        <v>91.25</v>
      </c>
      <c r="L256" s="66">
        <v>90</v>
      </c>
      <c r="M256" s="36" t="s">
        <v>15</v>
      </c>
      <c r="N256" s="85" t="s">
        <v>15</v>
      </c>
    </row>
    <row r="257" spans="1:14" ht="95.1" customHeight="1">
      <c r="A257" s="2" t="s">
        <v>341</v>
      </c>
      <c r="B257" s="13"/>
      <c r="C257" s="4" t="s">
        <v>366</v>
      </c>
      <c r="D257" s="5" t="s">
        <v>12</v>
      </c>
      <c r="E257" s="13" t="s">
        <v>367</v>
      </c>
      <c r="F257" s="13" t="s">
        <v>368</v>
      </c>
      <c r="G257" s="78">
        <v>13.5</v>
      </c>
      <c r="H257" s="52" t="str">
        <f t="shared" si="27"/>
        <v>16min</v>
      </c>
      <c r="I257" s="75" t="str">
        <f t="shared" si="28"/>
        <v>66min</v>
      </c>
      <c r="J257" s="75">
        <f t="shared" si="29"/>
        <v>365</v>
      </c>
      <c r="K257" s="100">
        <f t="shared" si="49"/>
        <v>91.25</v>
      </c>
      <c r="L257" s="66">
        <v>91</v>
      </c>
      <c r="M257" s="36" t="s">
        <v>15</v>
      </c>
      <c r="N257" s="85" t="s">
        <v>15</v>
      </c>
    </row>
    <row r="258" spans="1:14" ht="95.1" customHeight="1">
      <c r="A258" s="2" t="s">
        <v>341</v>
      </c>
      <c r="B258" s="3"/>
      <c r="C258" s="4" t="s">
        <v>369</v>
      </c>
      <c r="D258" s="5" t="s">
        <v>12</v>
      </c>
      <c r="E258" s="6" t="s">
        <v>370</v>
      </c>
      <c r="F258" s="13">
        <v>4.8</v>
      </c>
      <c r="G258" s="78">
        <v>13.5</v>
      </c>
      <c r="H258" s="52" t="str">
        <f t="shared" si="27"/>
        <v>16min</v>
      </c>
      <c r="I258" s="75" t="str">
        <f t="shared" si="28"/>
        <v>66min</v>
      </c>
      <c r="J258" s="75">
        <f t="shared" si="29"/>
        <v>365</v>
      </c>
      <c r="K258" s="100">
        <f t="shared" si="49"/>
        <v>91.25</v>
      </c>
      <c r="L258" s="66">
        <v>91</v>
      </c>
      <c r="M258" s="36" t="s">
        <v>15</v>
      </c>
      <c r="N258" s="85" t="s">
        <v>15</v>
      </c>
    </row>
    <row r="259" spans="1:14" ht="95.1" customHeight="1">
      <c r="A259" s="53" t="s">
        <v>341</v>
      </c>
      <c r="B259" s="3"/>
      <c r="C259" s="54" t="s">
        <v>794</v>
      </c>
      <c r="D259" s="63" t="s">
        <v>12</v>
      </c>
      <c r="E259" s="52" t="s">
        <v>370</v>
      </c>
      <c r="F259" s="88">
        <v>4.5</v>
      </c>
      <c r="G259" s="78">
        <v>13.5</v>
      </c>
      <c r="H259" s="52" t="str">
        <f t="shared" si="27"/>
        <v>16min</v>
      </c>
      <c r="I259" s="120" t="str">
        <f t="shared" si="28"/>
        <v>66min</v>
      </c>
      <c r="J259" s="120">
        <f t="shared" si="29"/>
        <v>365</v>
      </c>
      <c r="K259" s="100">
        <f t="shared" si="49"/>
        <v>91.25</v>
      </c>
      <c r="L259" s="119">
        <v>91</v>
      </c>
      <c r="M259" s="61" t="s">
        <v>795</v>
      </c>
      <c r="N259" s="118"/>
    </row>
    <row r="260" spans="1:14" ht="95.1" customHeight="1">
      <c r="A260" s="2" t="s">
        <v>341</v>
      </c>
      <c r="B260" s="3"/>
      <c r="C260" s="4" t="s">
        <v>371</v>
      </c>
      <c r="D260" s="5" t="s">
        <v>12</v>
      </c>
      <c r="E260" s="6" t="s">
        <v>372</v>
      </c>
      <c r="F260" s="13">
        <v>4.8</v>
      </c>
      <c r="G260" s="78">
        <v>15</v>
      </c>
      <c r="H260" s="52" t="str">
        <f t="shared" ref="H260:H340" si="50">IF(G260="&lt;2.5",480,IF($G260&lt;=0,TEXT("?",0),IF(3000/($G260^2)&gt;1440,TEXT("&gt;24h",0),ROUND(3000/($G260^2),0)&amp;TEXT("min",0))))</f>
        <v>13min</v>
      </c>
      <c r="I260" s="75" t="str">
        <f t="shared" ref="I260:I340" si="51">IF(G260="&lt;2.5","&gt;24h",IF($G260&lt;=0,TEXT("?",0),IF(12000/($G260^2)&gt;1440,TEXT("&gt;24h",0),ROUND(12000/($G260^2),0)&amp;TEXT("min",0))))</f>
        <v>53min</v>
      </c>
      <c r="J260" s="75">
        <f t="shared" ref="J260:J340" si="52">IF(G260="&lt;2.5",13,IF($G260&lt;=0,TEXT("?",0),ROUND(2*$G260^2,0)))</f>
        <v>450</v>
      </c>
      <c r="K260" s="100">
        <f t="shared" si="49"/>
        <v>112.5</v>
      </c>
      <c r="L260" s="66">
        <v>92</v>
      </c>
      <c r="M260" s="36" t="s">
        <v>15</v>
      </c>
      <c r="N260" s="85" t="s">
        <v>15</v>
      </c>
    </row>
    <row r="261" spans="1:14" ht="95.1" customHeight="1">
      <c r="A261" s="10" t="s">
        <v>341</v>
      </c>
      <c r="C261" s="5" t="s">
        <v>373</v>
      </c>
      <c r="D261" s="5" t="s">
        <v>12</v>
      </c>
      <c r="E261" s="21" t="s">
        <v>374</v>
      </c>
      <c r="F261" s="21">
        <v>2.2999999999999998</v>
      </c>
      <c r="G261" s="66">
        <v>2.5</v>
      </c>
      <c r="H261" s="52" t="str">
        <f t="shared" si="50"/>
        <v>480min</v>
      </c>
      <c r="I261" s="75" t="str">
        <f t="shared" si="51"/>
        <v>&gt;24h</v>
      </c>
      <c r="J261" s="75">
        <f t="shared" si="52"/>
        <v>13</v>
      </c>
      <c r="K261" s="100">
        <f t="shared" si="49"/>
        <v>3.25</v>
      </c>
      <c r="L261" s="66">
        <v>80</v>
      </c>
      <c r="M261" s="36" t="s">
        <v>15</v>
      </c>
      <c r="N261" s="85" t="s">
        <v>15</v>
      </c>
    </row>
    <row r="262" spans="1:14" ht="95.1" customHeight="1">
      <c r="A262" s="10" t="s">
        <v>341</v>
      </c>
      <c r="B262" s="3"/>
      <c r="C262" s="5" t="s">
        <v>375</v>
      </c>
      <c r="D262" s="5" t="s">
        <v>12</v>
      </c>
      <c r="E262" s="21" t="s">
        <v>376</v>
      </c>
      <c r="F262" s="21">
        <v>1.8</v>
      </c>
      <c r="G262" s="66">
        <v>2.5</v>
      </c>
      <c r="H262" s="52" t="str">
        <f t="shared" si="50"/>
        <v>480min</v>
      </c>
      <c r="I262" s="75" t="str">
        <f t="shared" si="51"/>
        <v>&gt;24h</v>
      </c>
      <c r="J262" s="75">
        <f t="shared" si="52"/>
        <v>13</v>
      </c>
      <c r="K262" s="100">
        <f t="shared" si="49"/>
        <v>3.25</v>
      </c>
      <c r="L262" s="66">
        <v>72</v>
      </c>
      <c r="M262" s="36" t="s">
        <v>15</v>
      </c>
      <c r="N262" s="85" t="s">
        <v>15</v>
      </c>
    </row>
    <row r="263" spans="1:14" ht="95.1" customHeight="1">
      <c r="A263" s="10" t="s">
        <v>341</v>
      </c>
      <c r="C263" s="5" t="s">
        <v>377</v>
      </c>
      <c r="D263" s="5" t="s">
        <v>12</v>
      </c>
      <c r="E263" s="21" t="s">
        <v>378</v>
      </c>
      <c r="F263" s="21">
        <v>1.7</v>
      </c>
      <c r="G263" s="66">
        <v>8</v>
      </c>
      <c r="H263" s="52" t="str">
        <f t="shared" si="50"/>
        <v>47min</v>
      </c>
      <c r="I263" s="75" t="str">
        <f t="shared" si="51"/>
        <v>188min</v>
      </c>
      <c r="J263" s="75">
        <f t="shared" si="52"/>
        <v>128</v>
      </c>
      <c r="K263" s="100">
        <f t="shared" si="49"/>
        <v>32</v>
      </c>
      <c r="L263" s="66"/>
      <c r="M263" s="36" t="s">
        <v>15</v>
      </c>
      <c r="N263" s="85" t="s">
        <v>15</v>
      </c>
    </row>
    <row r="264" spans="1:14" ht="95.1" customHeight="1">
      <c r="A264" s="2" t="s">
        <v>341</v>
      </c>
      <c r="B264" s="13"/>
      <c r="C264" s="4" t="s">
        <v>379</v>
      </c>
      <c r="D264" s="5" t="s">
        <v>12</v>
      </c>
      <c r="E264" s="13" t="s">
        <v>380</v>
      </c>
      <c r="F264" s="13">
        <v>2.6</v>
      </c>
      <c r="G264" s="66">
        <v>15</v>
      </c>
      <c r="H264" s="52" t="str">
        <f t="shared" si="50"/>
        <v>13min</v>
      </c>
      <c r="I264" s="75" t="str">
        <f t="shared" si="51"/>
        <v>53min</v>
      </c>
      <c r="J264" s="75">
        <f t="shared" si="52"/>
        <v>450</v>
      </c>
      <c r="K264" s="100">
        <f t="shared" si="49"/>
        <v>112.5</v>
      </c>
      <c r="L264" s="66">
        <v>89</v>
      </c>
      <c r="M264" s="36" t="s">
        <v>15</v>
      </c>
      <c r="N264" s="85" t="s">
        <v>15</v>
      </c>
    </row>
    <row r="265" spans="1:14" ht="95.1" customHeight="1">
      <c r="A265" s="2" t="s">
        <v>341</v>
      </c>
      <c r="B265" s="13"/>
      <c r="C265" s="14" t="s">
        <v>381</v>
      </c>
      <c r="D265" s="21" t="s">
        <v>12</v>
      </c>
      <c r="E265" s="13" t="s">
        <v>382</v>
      </c>
      <c r="F265" s="13">
        <v>3.5</v>
      </c>
      <c r="G265" s="66">
        <v>15</v>
      </c>
      <c r="H265" s="52" t="str">
        <f t="shared" si="50"/>
        <v>13min</v>
      </c>
      <c r="I265" s="75" t="str">
        <f t="shared" si="51"/>
        <v>53min</v>
      </c>
      <c r="J265" s="75">
        <f t="shared" si="52"/>
        <v>450</v>
      </c>
      <c r="K265" s="100">
        <f t="shared" si="49"/>
        <v>112.5</v>
      </c>
      <c r="L265" s="66">
        <v>90</v>
      </c>
      <c r="M265" s="36" t="s">
        <v>15</v>
      </c>
      <c r="N265" s="85" t="s">
        <v>15</v>
      </c>
    </row>
    <row r="266" spans="1:14" ht="95.1" customHeight="1">
      <c r="A266" s="2" t="s">
        <v>341</v>
      </c>
      <c r="B266" s="19"/>
      <c r="C266" s="14" t="s">
        <v>383</v>
      </c>
      <c r="D266" s="21" t="s">
        <v>12</v>
      </c>
      <c r="E266" s="13" t="s">
        <v>84</v>
      </c>
      <c r="F266" s="13">
        <v>4.9000000000000004</v>
      </c>
      <c r="G266" s="66">
        <v>10</v>
      </c>
      <c r="H266" s="52" t="str">
        <f t="shared" si="50"/>
        <v>30min</v>
      </c>
      <c r="I266" s="75" t="str">
        <f t="shared" si="51"/>
        <v>120min</v>
      </c>
      <c r="J266" s="75">
        <f t="shared" si="52"/>
        <v>200</v>
      </c>
      <c r="K266" s="100">
        <f t="shared" si="49"/>
        <v>50</v>
      </c>
      <c r="L266" s="66">
        <v>89</v>
      </c>
      <c r="M266" s="36" t="s">
        <v>15</v>
      </c>
      <c r="N266" s="85" t="s">
        <v>15</v>
      </c>
    </row>
    <row r="267" spans="1:14" ht="95.1" customHeight="1">
      <c r="A267" s="10" t="s">
        <v>341</v>
      </c>
      <c r="C267" s="36" t="s">
        <v>384</v>
      </c>
      <c r="D267" s="21" t="s">
        <v>12</v>
      </c>
      <c r="E267" s="36" t="s">
        <v>84</v>
      </c>
      <c r="F267" s="21">
        <v>8.5</v>
      </c>
      <c r="G267" s="66">
        <v>7.5</v>
      </c>
      <c r="H267" s="52" t="str">
        <f t="shared" si="50"/>
        <v>53min</v>
      </c>
      <c r="I267" s="75" t="str">
        <f t="shared" si="51"/>
        <v>213min</v>
      </c>
      <c r="J267" s="75">
        <f t="shared" si="52"/>
        <v>113</v>
      </c>
      <c r="K267" s="100">
        <f t="shared" si="49"/>
        <v>28.25</v>
      </c>
      <c r="L267" s="66">
        <v>94</v>
      </c>
      <c r="M267" s="36" t="s">
        <v>15</v>
      </c>
      <c r="N267" s="85" t="s">
        <v>15</v>
      </c>
    </row>
    <row r="268" spans="1:14" ht="95.1" customHeight="1">
      <c r="A268" s="2" t="s">
        <v>341</v>
      </c>
      <c r="B268" s="13"/>
      <c r="C268" s="14" t="s">
        <v>385</v>
      </c>
      <c r="D268" s="21" t="s">
        <v>87</v>
      </c>
      <c r="E268" s="13" t="s">
        <v>88</v>
      </c>
      <c r="F268" s="13">
        <v>2.7</v>
      </c>
      <c r="G268" s="66">
        <v>16.5</v>
      </c>
      <c r="H268" s="52" t="str">
        <f t="shared" si="50"/>
        <v>11min</v>
      </c>
      <c r="I268" s="75" t="str">
        <f t="shared" si="51"/>
        <v>44min</v>
      </c>
      <c r="J268" s="75">
        <f t="shared" si="52"/>
        <v>545</v>
      </c>
      <c r="K268" s="100">
        <f t="shared" si="49"/>
        <v>136.25</v>
      </c>
      <c r="L268" s="66">
        <v>93</v>
      </c>
      <c r="M268" s="36" t="s">
        <v>15</v>
      </c>
      <c r="N268" s="85" t="s">
        <v>15</v>
      </c>
    </row>
    <row r="269" spans="1:14" ht="95.1" customHeight="1">
      <c r="A269" s="10" t="s">
        <v>341</v>
      </c>
      <c r="B269" s="6"/>
      <c r="C269" s="5" t="s">
        <v>386</v>
      </c>
      <c r="D269" s="5" t="s">
        <v>87</v>
      </c>
      <c r="E269" s="13" t="s">
        <v>88</v>
      </c>
      <c r="F269" s="13">
        <v>2.2000000000000002</v>
      </c>
      <c r="G269" s="66">
        <v>11</v>
      </c>
      <c r="H269" s="52" t="str">
        <f t="shared" si="50"/>
        <v>25min</v>
      </c>
      <c r="I269" s="75" t="str">
        <f t="shared" si="51"/>
        <v>99min</v>
      </c>
      <c r="J269" s="75">
        <f t="shared" si="52"/>
        <v>242</v>
      </c>
      <c r="K269" s="100">
        <f t="shared" si="49"/>
        <v>60.5</v>
      </c>
      <c r="L269" s="66">
        <v>93</v>
      </c>
      <c r="M269" s="36" t="s">
        <v>15</v>
      </c>
      <c r="N269" s="85" t="s">
        <v>15</v>
      </c>
    </row>
    <row r="270" spans="1:14" ht="95.1" customHeight="1">
      <c r="A270" s="10" t="s">
        <v>341</v>
      </c>
      <c r="B270" s="6"/>
      <c r="C270" s="5" t="s">
        <v>387</v>
      </c>
      <c r="D270" s="5" t="s">
        <v>87</v>
      </c>
      <c r="E270" s="6" t="s">
        <v>88</v>
      </c>
      <c r="F270" s="13">
        <v>1.6</v>
      </c>
      <c r="G270" s="66">
        <v>11</v>
      </c>
      <c r="H270" s="52" t="str">
        <f t="shared" si="50"/>
        <v>25min</v>
      </c>
      <c r="I270" s="75" t="str">
        <f t="shared" si="51"/>
        <v>99min</v>
      </c>
      <c r="J270" s="75">
        <f t="shared" si="52"/>
        <v>242</v>
      </c>
      <c r="K270" s="100">
        <f t="shared" si="49"/>
        <v>60.5</v>
      </c>
      <c r="L270" s="66">
        <v>94</v>
      </c>
      <c r="M270" s="36" t="s">
        <v>15</v>
      </c>
      <c r="N270" s="85" t="s">
        <v>15</v>
      </c>
    </row>
    <row r="271" spans="1:14" ht="95.1" customHeight="1">
      <c r="A271" s="2" t="s">
        <v>341</v>
      </c>
      <c r="B271" s="6"/>
      <c r="C271" s="4" t="s">
        <v>388</v>
      </c>
      <c r="D271" s="5" t="s">
        <v>87</v>
      </c>
      <c r="E271" s="6" t="s">
        <v>389</v>
      </c>
      <c r="F271" s="13">
        <v>1.7</v>
      </c>
      <c r="G271" s="66">
        <v>9</v>
      </c>
      <c r="H271" s="52" t="str">
        <f t="shared" si="50"/>
        <v>37min</v>
      </c>
      <c r="I271" s="75" t="str">
        <f t="shared" si="51"/>
        <v>148min</v>
      </c>
      <c r="J271" s="75">
        <f t="shared" si="52"/>
        <v>162</v>
      </c>
      <c r="K271" s="100">
        <f t="shared" si="49"/>
        <v>40.5</v>
      </c>
      <c r="L271" s="66">
        <v>90</v>
      </c>
      <c r="M271" s="36" t="s">
        <v>15</v>
      </c>
      <c r="N271" s="85"/>
    </row>
    <row r="272" spans="1:14" ht="95.1" customHeight="1">
      <c r="A272" s="2" t="s">
        <v>341</v>
      </c>
      <c r="B272" s="6"/>
      <c r="C272" s="4" t="s">
        <v>390</v>
      </c>
      <c r="D272" s="5" t="s">
        <v>87</v>
      </c>
      <c r="E272" s="6" t="s">
        <v>389</v>
      </c>
      <c r="F272" s="13" t="s">
        <v>391</v>
      </c>
      <c r="G272" s="66">
        <v>1.5</v>
      </c>
      <c r="H272" s="52" t="str">
        <f t="shared" si="50"/>
        <v>1333min</v>
      </c>
      <c r="I272" s="75" t="str">
        <f t="shared" si="51"/>
        <v>&gt;24h</v>
      </c>
      <c r="J272" s="75">
        <f t="shared" si="52"/>
        <v>5</v>
      </c>
      <c r="K272" s="100">
        <f t="shared" si="49"/>
        <v>1.25</v>
      </c>
      <c r="L272" s="66">
        <v>94</v>
      </c>
      <c r="M272" s="36" t="s">
        <v>15</v>
      </c>
      <c r="N272" s="85"/>
    </row>
    <row r="273" spans="1:14" ht="95.1" customHeight="1">
      <c r="A273" s="53" t="s">
        <v>341</v>
      </c>
      <c r="B273" s="74"/>
      <c r="C273" s="54" t="s">
        <v>578</v>
      </c>
      <c r="D273" s="5" t="s">
        <v>581</v>
      </c>
      <c r="E273" s="52" t="s">
        <v>580</v>
      </c>
      <c r="F273" s="58">
        <v>1.4</v>
      </c>
      <c r="G273" s="66">
        <v>10</v>
      </c>
      <c r="H273" s="52" t="str">
        <f t="shared" ref="H273:H276" si="53">IF(G273="&lt;2.5",480,IF($G273&lt;=0,TEXT("?",0),IF(3000/($G273^2)&gt;1440,TEXT("&gt;24h",0),ROUND(3000/($G273^2),0)&amp;TEXT("min",0))))</f>
        <v>30min</v>
      </c>
      <c r="I273" s="75" t="str">
        <f t="shared" ref="I273:I276" si="54">IF(G273="&lt;2.5","&gt;24h",IF($G273&lt;=0,TEXT("?",0),IF(12000/($G273^2)&gt;1440,TEXT("&gt;24h",0),ROUND(12000/($G273^2),0)&amp;TEXT("min",0))))</f>
        <v>120min</v>
      </c>
      <c r="J273" s="75">
        <f t="shared" ref="J273:J276" si="55">IF(G273="&lt;2.5",13,IF($G273&lt;=0,TEXT("?",0),ROUND(2*$G273^2,0)))</f>
        <v>200</v>
      </c>
      <c r="K273" s="100">
        <f t="shared" si="49"/>
        <v>50</v>
      </c>
      <c r="L273" s="66">
        <v>95</v>
      </c>
      <c r="M273" s="67" t="s">
        <v>639</v>
      </c>
      <c r="N273" s="85" t="s">
        <v>583</v>
      </c>
    </row>
    <row r="274" spans="1:14" ht="95.1" customHeight="1">
      <c r="A274" s="53" t="s">
        <v>341</v>
      </c>
      <c r="B274" s="74"/>
      <c r="C274" s="54" t="s">
        <v>640</v>
      </c>
      <c r="D274" s="5" t="s">
        <v>582</v>
      </c>
      <c r="E274" s="52" t="s">
        <v>580</v>
      </c>
      <c r="F274" s="58">
        <v>1.4</v>
      </c>
      <c r="G274" s="66">
        <v>2.5</v>
      </c>
      <c r="H274" s="52" t="str">
        <f t="shared" si="53"/>
        <v>480min</v>
      </c>
      <c r="I274" s="75" t="str">
        <f t="shared" si="54"/>
        <v>&gt;24h</v>
      </c>
      <c r="J274" s="75">
        <f t="shared" si="55"/>
        <v>13</v>
      </c>
      <c r="K274" s="100">
        <f t="shared" si="49"/>
        <v>3.25</v>
      </c>
      <c r="L274" s="66">
        <v>96</v>
      </c>
      <c r="M274" s="83" t="s">
        <v>639</v>
      </c>
      <c r="N274" s="85" t="s">
        <v>583</v>
      </c>
    </row>
    <row r="275" spans="1:14" ht="95.1" customHeight="1">
      <c r="A275" s="53" t="s">
        <v>341</v>
      </c>
      <c r="B275" s="74"/>
      <c r="C275" s="54" t="s">
        <v>579</v>
      </c>
      <c r="D275" s="5" t="s">
        <v>581</v>
      </c>
      <c r="E275" s="52" t="s">
        <v>580</v>
      </c>
      <c r="F275" s="58">
        <v>1.7</v>
      </c>
      <c r="G275" s="66">
        <v>10</v>
      </c>
      <c r="H275" s="52" t="str">
        <f t="shared" si="53"/>
        <v>30min</v>
      </c>
      <c r="I275" s="75" t="str">
        <f t="shared" si="54"/>
        <v>120min</v>
      </c>
      <c r="J275" s="75">
        <f t="shared" si="55"/>
        <v>200</v>
      </c>
      <c r="K275" s="100">
        <f t="shared" si="49"/>
        <v>50</v>
      </c>
      <c r="L275" s="66">
        <v>97</v>
      </c>
      <c r="M275" s="83" t="s">
        <v>639</v>
      </c>
      <c r="N275" s="85" t="s">
        <v>583</v>
      </c>
    </row>
    <row r="276" spans="1:14" ht="95.1" customHeight="1">
      <c r="A276" s="53" t="s">
        <v>341</v>
      </c>
      <c r="B276" s="74"/>
      <c r="C276" s="54" t="s">
        <v>641</v>
      </c>
      <c r="D276" s="5" t="s">
        <v>582</v>
      </c>
      <c r="E276" s="52" t="s">
        <v>580</v>
      </c>
      <c r="F276" s="58">
        <v>1.7</v>
      </c>
      <c r="G276" s="66">
        <v>2.5</v>
      </c>
      <c r="H276" s="52" t="str">
        <f t="shared" si="53"/>
        <v>480min</v>
      </c>
      <c r="I276" s="75" t="str">
        <f t="shared" si="54"/>
        <v>&gt;24h</v>
      </c>
      <c r="J276" s="75">
        <f t="shared" si="55"/>
        <v>13</v>
      </c>
      <c r="K276" s="100">
        <f t="shared" si="49"/>
        <v>3.25</v>
      </c>
      <c r="L276" s="66">
        <v>98</v>
      </c>
      <c r="M276" s="83" t="s">
        <v>639</v>
      </c>
      <c r="N276" s="85" t="s">
        <v>583</v>
      </c>
    </row>
    <row r="277" spans="1:14" ht="95.1" customHeight="1">
      <c r="A277" s="2" t="s">
        <v>341</v>
      </c>
      <c r="B277" s="3"/>
      <c r="C277" s="4" t="s">
        <v>392</v>
      </c>
      <c r="D277" s="5" t="s">
        <v>93</v>
      </c>
      <c r="E277" s="6" t="s">
        <v>393</v>
      </c>
      <c r="F277" s="13">
        <v>1.8</v>
      </c>
      <c r="G277" s="66">
        <v>7.5</v>
      </c>
      <c r="H277" s="52" t="str">
        <f t="shared" si="50"/>
        <v>53min</v>
      </c>
      <c r="I277" s="75" t="str">
        <f t="shared" si="51"/>
        <v>213min</v>
      </c>
      <c r="J277" s="75">
        <f t="shared" si="52"/>
        <v>113</v>
      </c>
      <c r="K277" s="100">
        <f t="shared" si="49"/>
        <v>28.25</v>
      </c>
      <c r="L277" s="82"/>
      <c r="M277" s="36" t="s">
        <v>15</v>
      </c>
      <c r="N277" s="85" t="s">
        <v>15</v>
      </c>
    </row>
    <row r="278" spans="1:14" ht="95.1" customHeight="1">
      <c r="A278" s="2" t="s">
        <v>341</v>
      </c>
      <c r="B278" s="19"/>
      <c r="C278" s="14" t="s">
        <v>394</v>
      </c>
      <c r="D278" s="21" t="s">
        <v>93</v>
      </c>
      <c r="E278" s="13" t="s">
        <v>393</v>
      </c>
      <c r="F278" s="13">
        <v>2.2999999999999998</v>
      </c>
      <c r="G278" s="66">
        <v>13.5</v>
      </c>
      <c r="H278" s="52" t="str">
        <f t="shared" si="50"/>
        <v>16min</v>
      </c>
      <c r="I278" s="75" t="str">
        <f t="shared" si="51"/>
        <v>66min</v>
      </c>
      <c r="J278" s="75">
        <f t="shared" si="52"/>
        <v>365</v>
      </c>
      <c r="K278" s="100">
        <f t="shared" si="49"/>
        <v>91.25</v>
      </c>
      <c r="L278" s="66">
        <v>90</v>
      </c>
      <c r="M278" s="36" t="s">
        <v>15</v>
      </c>
      <c r="N278" s="85" t="s">
        <v>15</v>
      </c>
    </row>
    <row r="279" spans="1:14" ht="95.1" customHeight="1">
      <c r="A279" s="2" t="s">
        <v>341</v>
      </c>
      <c r="B279" s="19"/>
      <c r="C279" s="14" t="s">
        <v>395</v>
      </c>
      <c r="D279" s="21" t="s">
        <v>93</v>
      </c>
      <c r="E279" s="13" t="s">
        <v>396</v>
      </c>
      <c r="F279" s="13">
        <v>5.5</v>
      </c>
      <c r="G279" s="66">
        <v>8.5</v>
      </c>
      <c r="H279" s="52" t="str">
        <f t="shared" si="50"/>
        <v>42min</v>
      </c>
      <c r="I279" s="75" t="str">
        <f t="shared" si="51"/>
        <v>166min</v>
      </c>
      <c r="J279" s="75">
        <f t="shared" si="52"/>
        <v>145</v>
      </c>
      <c r="K279" s="100">
        <f t="shared" si="49"/>
        <v>36.25</v>
      </c>
      <c r="L279" s="66">
        <v>89</v>
      </c>
      <c r="M279" s="36" t="s">
        <v>15</v>
      </c>
      <c r="N279" s="85" t="s">
        <v>15</v>
      </c>
    </row>
    <row r="280" spans="1:14" ht="95.1" customHeight="1">
      <c r="A280" s="2" t="s">
        <v>341</v>
      </c>
      <c r="B280" s="13"/>
      <c r="C280" s="14" t="s">
        <v>397</v>
      </c>
      <c r="D280" s="21" t="s">
        <v>93</v>
      </c>
      <c r="E280" s="13" t="s">
        <v>393</v>
      </c>
      <c r="F280" s="13">
        <v>5.8</v>
      </c>
      <c r="G280" s="66">
        <v>5.5</v>
      </c>
      <c r="H280" s="52" t="str">
        <f t="shared" si="50"/>
        <v>99min</v>
      </c>
      <c r="I280" s="75" t="str">
        <f t="shared" si="51"/>
        <v>397min</v>
      </c>
      <c r="J280" s="75">
        <f t="shared" si="52"/>
        <v>61</v>
      </c>
      <c r="K280" s="100">
        <f t="shared" si="49"/>
        <v>15.25</v>
      </c>
      <c r="L280" s="66">
        <v>89</v>
      </c>
      <c r="M280" s="36" t="s">
        <v>15</v>
      </c>
      <c r="N280" s="85" t="s">
        <v>15</v>
      </c>
    </row>
    <row r="281" spans="1:14" ht="95.1" customHeight="1">
      <c r="A281" s="2" t="s">
        <v>341</v>
      </c>
      <c r="B281" s="13"/>
      <c r="C281" s="14" t="s">
        <v>398</v>
      </c>
      <c r="D281" s="21" t="s">
        <v>93</v>
      </c>
      <c r="E281" s="13" t="s">
        <v>393</v>
      </c>
      <c r="F281" s="13">
        <v>1.4</v>
      </c>
      <c r="G281" s="66">
        <v>8</v>
      </c>
      <c r="H281" s="52" t="str">
        <f t="shared" si="50"/>
        <v>47min</v>
      </c>
      <c r="I281" s="75" t="str">
        <f t="shared" si="51"/>
        <v>188min</v>
      </c>
      <c r="J281" s="75">
        <f t="shared" si="52"/>
        <v>128</v>
      </c>
      <c r="K281" s="100">
        <f t="shared" si="49"/>
        <v>32</v>
      </c>
      <c r="L281" s="66">
        <v>84</v>
      </c>
      <c r="M281" s="36" t="s">
        <v>15</v>
      </c>
      <c r="N281" s="85" t="s">
        <v>15</v>
      </c>
    </row>
    <row r="282" spans="1:14" ht="95.1" customHeight="1">
      <c r="A282" s="2" t="s">
        <v>341</v>
      </c>
      <c r="B282" s="13"/>
      <c r="C282" s="14" t="s">
        <v>399</v>
      </c>
      <c r="D282" s="21" t="s">
        <v>93</v>
      </c>
      <c r="E282" s="13" t="s">
        <v>400</v>
      </c>
      <c r="F282" s="13">
        <v>1.4</v>
      </c>
      <c r="G282" s="66">
        <v>7</v>
      </c>
      <c r="H282" s="52" t="str">
        <f t="shared" si="50"/>
        <v>61min</v>
      </c>
      <c r="I282" s="75" t="str">
        <f t="shared" si="51"/>
        <v>245min</v>
      </c>
      <c r="J282" s="75">
        <f t="shared" si="52"/>
        <v>98</v>
      </c>
      <c r="K282" s="100">
        <f t="shared" si="49"/>
        <v>24.5</v>
      </c>
      <c r="L282" s="66">
        <v>85</v>
      </c>
      <c r="M282" s="36" t="s">
        <v>15</v>
      </c>
      <c r="N282" s="85" t="s">
        <v>15</v>
      </c>
    </row>
    <row r="283" spans="1:14" ht="95.1" customHeight="1">
      <c r="A283" s="2" t="s">
        <v>341</v>
      </c>
      <c r="B283" s="38"/>
      <c r="C283" s="4" t="s">
        <v>401</v>
      </c>
      <c r="D283" s="5" t="s">
        <v>93</v>
      </c>
      <c r="E283" s="6" t="s">
        <v>393</v>
      </c>
      <c r="F283" s="13" t="s">
        <v>402</v>
      </c>
      <c r="G283" s="66">
        <v>10</v>
      </c>
      <c r="H283" s="52" t="str">
        <f t="shared" si="50"/>
        <v>30min</v>
      </c>
      <c r="I283" s="75" t="str">
        <f t="shared" si="51"/>
        <v>120min</v>
      </c>
      <c r="J283" s="75">
        <f t="shared" si="52"/>
        <v>200</v>
      </c>
      <c r="K283" s="100">
        <f t="shared" si="49"/>
        <v>50</v>
      </c>
      <c r="L283" s="66">
        <v>76</v>
      </c>
      <c r="M283" s="36" t="s">
        <v>15</v>
      </c>
      <c r="N283" s="85" t="s">
        <v>15</v>
      </c>
    </row>
    <row r="284" spans="1:14" ht="95.1" customHeight="1">
      <c r="A284" s="2" t="s">
        <v>341</v>
      </c>
      <c r="B284" s="38"/>
      <c r="C284" s="4" t="s">
        <v>403</v>
      </c>
      <c r="D284" s="4" t="s">
        <v>93</v>
      </c>
      <c r="E284" s="6" t="s">
        <v>404</v>
      </c>
      <c r="F284" s="13">
        <v>2.2999999999999998</v>
      </c>
      <c r="G284" s="66">
        <v>8.5</v>
      </c>
      <c r="H284" s="52" t="str">
        <f t="shared" si="50"/>
        <v>42min</v>
      </c>
      <c r="I284" s="75" t="str">
        <f t="shared" si="51"/>
        <v>166min</v>
      </c>
      <c r="J284" s="75">
        <f t="shared" si="52"/>
        <v>145</v>
      </c>
      <c r="K284" s="100">
        <f t="shared" si="49"/>
        <v>36.25</v>
      </c>
      <c r="L284" s="66">
        <v>73</v>
      </c>
      <c r="M284" s="36" t="s">
        <v>15</v>
      </c>
      <c r="N284" s="85" t="s">
        <v>15</v>
      </c>
    </row>
    <row r="285" spans="1:14" ht="95.1" customHeight="1">
      <c r="A285" s="115" t="s">
        <v>341</v>
      </c>
      <c r="B285" s="110"/>
      <c r="C285" s="111" t="s">
        <v>772</v>
      </c>
      <c r="D285" s="112" t="s">
        <v>773</v>
      </c>
      <c r="E285" s="88" t="s">
        <v>774</v>
      </c>
      <c r="F285" s="110">
        <v>2.6</v>
      </c>
      <c r="G285" s="7">
        <v>6.5</v>
      </c>
      <c r="H285" s="6" t="str">
        <f>IF(G285="&lt;2.5",480,IF($G285&lt;=0,TEXT("?",0),IF(3000/($G285^2)&gt;1440,TEXT("&gt;24h",0),ROUND(3000/($G285^2),0)&amp;TEXT("min",0))))</f>
        <v>71min</v>
      </c>
      <c r="I285" s="9" t="str">
        <f>IF(G285="&lt;2.5","&gt;24h",IF($G285&lt;=0,TEXT("?",0),IF(12000/($G285^2)&gt;1440,TEXT("&gt;24h",0),ROUND(12000/($G285^2),0)&amp;TEXT("min",0))))</f>
        <v>284min</v>
      </c>
      <c r="J285" s="9">
        <f>IF(G285="&lt;2.5",13,IF($G285&lt;=0,TEXT("?",0),ROUND(2*$G285^2,0)))</f>
        <v>85</v>
      </c>
      <c r="K285" s="100">
        <f>J285/4</f>
        <v>21.25</v>
      </c>
      <c r="L285" s="7">
        <v>79</v>
      </c>
      <c r="M285" s="36" t="s">
        <v>761</v>
      </c>
      <c r="N285" s="85" t="s">
        <v>775</v>
      </c>
    </row>
    <row r="286" spans="1:14" ht="95.1" customHeight="1">
      <c r="A286" s="2" t="s">
        <v>341</v>
      </c>
      <c r="B286" s="3"/>
      <c r="C286" s="4" t="s">
        <v>405</v>
      </c>
      <c r="D286" s="4" t="s">
        <v>28</v>
      </c>
      <c r="E286" s="6" t="s">
        <v>406</v>
      </c>
      <c r="F286" s="13">
        <v>8.8000000000000007</v>
      </c>
      <c r="G286" s="66">
        <v>2.5</v>
      </c>
      <c r="H286" s="52" t="str">
        <f t="shared" si="50"/>
        <v>480min</v>
      </c>
      <c r="I286" s="75" t="str">
        <f t="shared" si="51"/>
        <v>&gt;24h</v>
      </c>
      <c r="J286" s="75">
        <f t="shared" si="52"/>
        <v>13</v>
      </c>
      <c r="K286" s="100">
        <f t="shared" si="49"/>
        <v>3.25</v>
      </c>
      <c r="L286" s="66">
        <v>92</v>
      </c>
      <c r="M286" s="36" t="s">
        <v>15</v>
      </c>
      <c r="N286" s="85" t="s">
        <v>15</v>
      </c>
    </row>
    <row r="287" spans="1:14" ht="95.1" customHeight="1">
      <c r="A287" s="2" t="s">
        <v>341</v>
      </c>
      <c r="B287" s="13"/>
      <c r="C287" s="14" t="s">
        <v>407</v>
      </c>
      <c r="D287" s="21" t="s">
        <v>28</v>
      </c>
      <c r="E287" s="6" t="s">
        <v>408</v>
      </c>
      <c r="F287" s="13">
        <v>3.5</v>
      </c>
      <c r="G287" s="66">
        <v>6.5</v>
      </c>
      <c r="H287" s="52" t="str">
        <f t="shared" si="50"/>
        <v>71min</v>
      </c>
      <c r="I287" s="75" t="str">
        <f t="shared" si="51"/>
        <v>284min</v>
      </c>
      <c r="J287" s="75">
        <f t="shared" si="52"/>
        <v>85</v>
      </c>
      <c r="K287" s="100">
        <f t="shared" si="49"/>
        <v>21.25</v>
      </c>
      <c r="L287" s="66">
        <v>93</v>
      </c>
      <c r="M287" s="36" t="s">
        <v>15</v>
      </c>
      <c r="N287" s="85" t="s">
        <v>15</v>
      </c>
    </row>
    <row r="288" spans="1:14" ht="95.1" customHeight="1">
      <c r="A288" s="53" t="s">
        <v>341</v>
      </c>
      <c r="B288" s="74"/>
      <c r="C288" s="54" t="s">
        <v>409</v>
      </c>
      <c r="D288" s="5" t="s">
        <v>410</v>
      </c>
      <c r="E288" s="52" t="s">
        <v>84</v>
      </c>
      <c r="F288" s="52">
        <v>6.9</v>
      </c>
      <c r="G288" s="80">
        <v>5</v>
      </c>
      <c r="H288" s="52" t="str">
        <f t="shared" si="50"/>
        <v>120min</v>
      </c>
      <c r="I288" s="75" t="str">
        <f t="shared" si="51"/>
        <v>480min</v>
      </c>
      <c r="J288" s="75">
        <f t="shared" si="52"/>
        <v>50</v>
      </c>
      <c r="K288" s="100">
        <f t="shared" si="49"/>
        <v>12.5</v>
      </c>
      <c r="L288" s="80">
        <v>92</v>
      </c>
      <c r="M288" s="36" t="s">
        <v>15</v>
      </c>
      <c r="N288" s="85" t="s">
        <v>15</v>
      </c>
    </row>
    <row r="289" spans="1:14" ht="95.1" customHeight="1">
      <c r="A289" s="53" t="s">
        <v>341</v>
      </c>
      <c r="B289" s="74"/>
      <c r="C289" s="54" t="s">
        <v>409</v>
      </c>
      <c r="D289" s="10" t="s">
        <v>411</v>
      </c>
      <c r="E289" s="52" t="s">
        <v>84</v>
      </c>
      <c r="F289" s="52">
        <v>6.9</v>
      </c>
      <c r="G289" s="80">
        <v>4.5</v>
      </c>
      <c r="H289" s="52" t="str">
        <f t="shared" si="50"/>
        <v>148min</v>
      </c>
      <c r="I289" s="75" t="str">
        <f t="shared" si="51"/>
        <v>593min</v>
      </c>
      <c r="J289" s="75">
        <f t="shared" si="52"/>
        <v>41</v>
      </c>
      <c r="K289" s="100">
        <f t="shared" si="49"/>
        <v>10.25</v>
      </c>
      <c r="L289" s="80">
        <v>92</v>
      </c>
      <c r="M289" s="36" t="s">
        <v>15</v>
      </c>
      <c r="N289" s="85" t="s">
        <v>15</v>
      </c>
    </row>
    <row r="290" spans="1:14" ht="95.1" customHeight="1">
      <c r="A290" s="2" t="s">
        <v>341</v>
      </c>
      <c r="B290" s="6"/>
      <c r="C290" s="4" t="s">
        <v>412</v>
      </c>
      <c r="D290" s="5" t="s">
        <v>413</v>
      </c>
      <c r="E290" s="6" t="s">
        <v>84</v>
      </c>
      <c r="F290" s="6">
        <v>6.3</v>
      </c>
      <c r="G290" s="80">
        <v>4.5</v>
      </c>
      <c r="H290" s="52" t="str">
        <f t="shared" si="50"/>
        <v>148min</v>
      </c>
      <c r="I290" s="75" t="str">
        <f t="shared" si="51"/>
        <v>593min</v>
      </c>
      <c r="J290" s="75">
        <f t="shared" si="52"/>
        <v>41</v>
      </c>
      <c r="K290" s="100">
        <f t="shared" si="49"/>
        <v>10.25</v>
      </c>
      <c r="L290" s="80"/>
      <c r="M290" s="36" t="s">
        <v>15</v>
      </c>
      <c r="N290" s="85" t="s">
        <v>15</v>
      </c>
    </row>
    <row r="291" spans="1:14" ht="95.1" customHeight="1">
      <c r="A291" s="53" t="s">
        <v>341</v>
      </c>
      <c r="B291" s="74"/>
      <c r="C291" s="54" t="s">
        <v>414</v>
      </c>
      <c r="D291" s="5" t="s">
        <v>410</v>
      </c>
      <c r="E291" s="52" t="s">
        <v>84</v>
      </c>
      <c r="F291" s="52">
        <v>5.6</v>
      </c>
      <c r="G291" s="80">
        <v>10</v>
      </c>
      <c r="H291" s="52" t="str">
        <f t="shared" si="50"/>
        <v>30min</v>
      </c>
      <c r="I291" s="75" t="str">
        <f t="shared" si="51"/>
        <v>120min</v>
      </c>
      <c r="J291" s="75">
        <f t="shared" si="52"/>
        <v>200</v>
      </c>
      <c r="K291" s="100">
        <f t="shared" si="49"/>
        <v>50</v>
      </c>
      <c r="L291" s="80">
        <v>89</v>
      </c>
      <c r="M291" s="36" t="s">
        <v>15</v>
      </c>
      <c r="N291" s="85" t="s">
        <v>15</v>
      </c>
    </row>
    <row r="292" spans="1:14" ht="95.1" customHeight="1">
      <c r="A292" s="53" t="s">
        <v>341</v>
      </c>
      <c r="B292" s="74"/>
      <c r="C292" s="54" t="s">
        <v>414</v>
      </c>
      <c r="D292" s="5" t="s">
        <v>415</v>
      </c>
      <c r="E292" s="52" t="s">
        <v>84</v>
      </c>
      <c r="F292" s="52">
        <v>5.6</v>
      </c>
      <c r="G292" s="80">
        <v>7</v>
      </c>
      <c r="H292" s="52" t="str">
        <f t="shared" si="50"/>
        <v>61min</v>
      </c>
      <c r="I292" s="75" t="str">
        <f t="shared" si="51"/>
        <v>245min</v>
      </c>
      <c r="J292" s="75">
        <f t="shared" si="52"/>
        <v>98</v>
      </c>
      <c r="K292" s="100">
        <f t="shared" si="49"/>
        <v>24.5</v>
      </c>
      <c r="L292" s="80">
        <v>89</v>
      </c>
      <c r="M292" s="36" t="s">
        <v>15</v>
      </c>
      <c r="N292" s="85" t="s">
        <v>15</v>
      </c>
    </row>
    <row r="293" spans="1:14" ht="95.1" customHeight="1">
      <c r="A293" s="53" t="s">
        <v>341</v>
      </c>
      <c r="B293" s="74"/>
      <c r="C293" s="54" t="s">
        <v>416</v>
      </c>
      <c r="D293" s="10" t="s">
        <v>411</v>
      </c>
      <c r="E293" s="52" t="s">
        <v>84</v>
      </c>
      <c r="F293" s="52">
        <v>9.1</v>
      </c>
      <c r="G293" s="80">
        <v>7</v>
      </c>
      <c r="H293" s="52" t="str">
        <f t="shared" si="50"/>
        <v>61min</v>
      </c>
      <c r="I293" s="75" t="str">
        <f t="shared" si="51"/>
        <v>245min</v>
      </c>
      <c r="J293" s="75">
        <f t="shared" si="52"/>
        <v>98</v>
      </c>
      <c r="K293" s="100">
        <f t="shared" si="49"/>
        <v>24.5</v>
      </c>
      <c r="L293" s="80">
        <v>94</v>
      </c>
      <c r="M293" s="36" t="s">
        <v>15</v>
      </c>
      <c r="N293" s="85" t="s">
        <v>15</v>
      </c>
    </row>
    <row r="294" spans="1:14" ht="95.1" customHeight="1">
      <c r="A294" s="53" t="s">
        <v>341</v>
      </c>
      <c r="B294" s="74"/>
      <c r="C294" s="54" t="s">
        <v>416</v>
      </c>
      <c r="D294" s="5" t="s">
        <v>410</v>
      </c>
      <c r="E294" s="52" t="s">
        <v>84</v>
      </c>
      <c r="F294" s="52">
        <v>9.1</v>
      </c>
      <c r="G294" s="80">
        <v>7.5</v>
      </c>
      <c r="H294" s="52" t="str">
        <f t="shared" si="50"/>
        <v>53min</v>
      </c>
      <c r="I294" s="75" t="str">
        <f t="shared" si="51"/>
        <v>213min</v>
      </c>
      <c r="J294" s="75">
        <f t="shared" si="52"/>
        <v>113</v>
      </c>
      <c r="K294" s="100">
        <f t="shared" si="49"/>
        <v>28.25</v>
      </c>
      <c r="L294" s="80">
        <v>94</v>
      </c>
      <c r="M294" s="36" t="s">
        <v>15</v>
      </c>
      <c r="N294" s="85" t="s">
        <v>15</v>
      </c>
    </row>
    <row r="295" spans="1:14" ht="95.1" customHeight="1">
      <c r="A295" s="2" t="s">
        <v>341</v>
      </c>
      <c r="B295" s="6"/>
      <c r="C295" s="4" t="s">
        <v>417</v>
      </c>
      <c r="D295" s="5" t="s">
        <v>88</v>
      </c>
      <c r="E295" s="6" t="s">
        <v>88</v>
      </c>
      <c r="F295" s="6">
        <v>8.8000000000000007</v>
      </c>
      <c r="G295" s="80">
        <v>17.5</v>
      </c>
      <c r="H295" s="52" t="str">
        <f t="shared" si="50"/>
        <v>10min</v>
      </c>
      <c r="I295" s="75" t="str">
        <f t="shared" si="51"/>
        <v>39min</v>
      </c>
      <c r="J295" s="75">
        <f t="shared" si="52"/>
        <v>613</v>
      </c>
      <c r="K295" s="100">
        <f t="shared" si="49"/>
        <v>153.25</v>
      </c>
      <c r="L295" s="66">
        <v>103</v>
      </c>
      <c r="M295" s="36" t="s">
        <v>15</v>
      </c>
      <c r="N295" s="85" t="s">
        <v>15</v>
      </c>
    </row>
    <row r="296" spans="1:14" ht="95.1" customHeight="1">
      <c r="A296" s="53" t="s">
        <v>341</v>
      </c>
      <c r="B296" s="74"/>
      <c r="C296" s="54" t="s">
        <v>418</v>
      </c>
      <c r="D296" s="5" t="s">
        <v>157</v>
      </c>
      <c r="E296" s="52" t="s">
        <v>419</v>
      </c>
      <c r="F296" s="52">
        <v>3.8</v>
      </c>
      <c r="G296" s="80">
        <v>3.5</v>
      </c>
      <c r="H296" s="52" t="str">
        <f t="shared" si="50"/>
        <v>245min</v>
      </c>
      <c r="I296" s="75" t="str">
        <f t="shared" si="51"/>
        <v>980min</v>
      </c>
      <c r="J296" s="75">
        <f t="shared" si="52"/>
        <v>25</v>
      </c>
      <c r="K296" s="100">
        <f t="shared" si="49"/>
        <v>6.25</v>
      </c>
      <c r="L296" s="66"/>
      <c r="M296" s="36" t="s">
        <v>15</v>
      </c>
      <c r="N296" s="85" t="s">
        <v>15</v>
      </c>
    </row>
    <row r="297" spans="1:14" ht="95.1" customHeight="1">
      <c r="A297" s="53" t="s">
        <v>341</v>
      </c>
      <c r="B297" s="74"/>
      <c r="C297" s="54" t="s">
        <v>418</v>
      </c>
      <c r="D297" s="5" t="s">
        <v>154</v>
      </c>
      <c r="E297" s="52" t="s">
        <v>419</v>
      </c>
      <c r="F297" s="52">
        <v>3.8</v>
      </c>
      <c r="G297" s="80">
        <v>13.5</v>
      </c>
      <c r="H297" s="52" t="str">
        <f t="shared" si="50"/>
        <v>16min</v>
      </c>
      <c r="I297" s="75" t="str">
        <f t="shared" si="51"/>
        <v>66min</v>
      </c>
      <c r="J297" s="75">
        <f t="shared" si="52"/>
        <v>365</v>
      </c>
      <c r="K297" s="100">
        <f t="shared" si="49"/>
        <v>91.25</v>
      </c>
      <c r="L297" s="66"/>
      <c r="M297" s="36" t="s">
        <v>15</v>
      </c>
      <c r="N297" s="85" t="s">
        <v>15</v>
      </c>
    </row>
    <row r="298" spans="1:14" ht="95.1" customHeight="1">
      <c r="A298" s="53" t="s">
        <v>341</v>
      </c>
      <c r="B298" s="74"/>
      <c r="C298" s="54" t="s">
        <v>418</v>
      </c>
      <c r="D298" s="5" t="s">
        <v>156</v>
      </c>
      <c r="E298" s="52" t="s">
        <v>419</v>
      </c>
      <c r="F298" s="52">
        <v>3.8</v>
      </c>
      <c r="G298" s="80">
        <v>10.5</v>
      </c>
      <c r="H298" s="52" t="str">
        <f t="shared" si="50"/>
        <v>27min</v>
      </c>
      <c r="I298" s="75" t="str">
        <f t="shared" si="51"/>
        <v>109min</v>
      </c>
      <c r="J298" s="75">
        <f t="shared" si="52"/>
        <v>221</v>
      </c>
      <c r="K298" s="100">
        <f t="shared" si="49"/>
        <v>55.25</v>
      </c>
      <c r="L298" s="66"/>
      <c r="M298" s="36" t="s">
        <v>15</v>
      </c>
      <c r="N298" s="85" t="s">
        <v>15</v>
      </c>
    </row>
    <row r="299" spans="1:14" ht="95.1" customHeight="1">
      <c r="A299" s="55" t="s">
        <v>732</v>
      </c>
      <c r="B299" s="110"/>
      <c r="C299" s="111" t="s">
        <v>733</v>
      </c>
      <c r="D299" s="112" t="s">
        <v>734</v>
      </c>
      <c r="E299" s="109" t="s">
        <v>735</v>
      </c>
      <c r="F299" s="110">
        <v>1.8</v>
      </c>
      <c r="G299" s="7">
        <v>2.5</v>
      </c>
      <c r="H299" s="6" t="str">
        <f>IF(G299="&lt;2.5",480,IF($G299&lt;=0,TEXT("?",0),IF(3000/($G299^2)&gt;1440,TEXT("&gt;24h",0),ROUND(3000/($G299^2),0)&amp;TEXT("min",0))))</f>
        <v>480min</v>
      </c>
      <c r="I299" s="9" t="str">
        <f>IF(G299="&lt;2.5","&gt;24h",IF($G299&lt;=0,TEXT("?",0),IF(12000/($G299^2)&gt;1440,TEXT("&gt;24h",0),ROUND(12000/($G299^2),0)&amp;TEXT("min",0))))</f>
        <v>&gt;24h</v>
      </c>
      <c r="J299" s="9">
        <f>IF(G299="&lt;2.5",13,IF($G299&lt;=0,TEXT("?",0),ROUND(2*$G299^2,0)))</f>
        <v>13</v>
      </c>
      <c r="K299" s="100">
        <f>J299/4</f>
        <v>3.25</v>
      </c>
      <c r="L299" s="7">
        <v>75</v>
      </c>
      <c r="M299" s="36" t="s">
        <v>704</v>
      </c>
      <c r="N299" s="85" t="s">
        <v>736</v>
      </c>
    </row>
    <row r="300" spans="1:14" ht="95.1" customHeight="1">
      <c r="A300" s="55" t="s">
        <v>732</v>
      </c>
      <c r="B300" s="110"/>
      <c r="C300" s="109" t="s">
        <v>737</v>
      </c>
      <c r="D300" s="112" t="s">
        <v>738</v>
      </c>
      <c r="E300" s="109" t="s">
        <v>739</v>
      </c>
      <c r="F300" s="110">
        <v>6</v>
      </c>
      <c r="G300" s="7">
        <v>2.5</v>
      </c>
      <c r="H300" s="6" t="str">
        <f>IF(G300="&lt;2.5",480,IF($G300&lt;=0,TEXT("?",0),IF(3000/($G300^2)&gt;1440,TEXT("&gt;24h",0),ROUND(3000/($G300^2),0)&amp;TEXT("min",0))))</f>
        <v>480min</v>
      </c>
      <c r="I300" s="9" t="str">
        <f>IF(G300="&lt;2.5","&gt;24h",IF($G300&lt;=0,TEXT("?",0),IF(12000/($G300^2)&gt;1440,TEXT("&gt;24h",0),ROUND(12000/($G300^2),0)&amp;TEXT("min",0))))</f>
        <v>&gt;24h</v>
      </c>
      <c r="J300" s="9">
        <f>IF(G300="&lt;2.5",13,IF($G300&lt;=0,TEXT("?",0),ROUND(2*$G300^2,0)))</f>
        <v>13</v>
      </c>
      <c r="K300" s="100">
        <f>J300/4</f>
        <v>3.25</v>
      </c>
      <c r="L300" s="7">
        <v>104</v>
      </c>
      <c r="M300" s="61" t="s">
        <v>704</v>
      </c>
      <c r="N300" s="106" t="s">
        <v>740</v>
      </c>
    </row>
    <row r="301" spans="1:14" ht="95.1" customHeight="1">
      <c r="A301" s="12" t="s">
        <v>420</v>
      </c>
      <c r="C301" s="14" t="s">
        <v>421</v>
      </c>
      <c r="D301" s="21" t="s">
        <v>93</v>
      </c>
      <c r="E301" s="13" t="s">
        <v>422</v>
      </c>
      <c r="F301" s="13">
        <v>55.5</v>
      </c>
      <c r="G301" s="66">
        <v>2.5</v>
      </c>
      <c r="H301" s="52" t="str">
        <f t="shared" si="50"/>
        <v>480min</v>
      </c>
      <c r="I301" s="75" t="str">
        <f t="shared" si="51"/>
        <v>&gt;24h</v>
      </c>
      <c r="J301" s="75">
        <f t="shared" si="52"/>
        <v>13</v>
      </c>
      <c r="K301" s="100">
        <f t="shared" si="49"/>
        <v>3.25</v>
      </c>
      <c r="L301" s="66"/>
      <c r="M301" s="36" t="s">
        <v>15</v>
      </c>
      <c r="N301" s="85" t="s">
        <v>15</v>
      </c>
    </row>
    <row r="302" spans="1:14" ht="95.1" customHeight="1">
      <c r="A302" s="12" t="s">
        <v>423</v>
      </c>
      <c r="B302" s="13"/>
      <c r="C302" s="14" t="s">
        <v>424</v>
      </c>
      <c r="D302" s="21" t="s">
        <v>87</v>
      </c>
      <c r="E302" s="13" t="s">
        <v>88</v>
      </c>
      <c r="F302" s="13">
        <v>18.3</v>
      </c>
      <c r="G302" s="66">
        <v>11.6</v>
      </c>
      <c r="H302" s="52" t="str">
        <f t="shared" si="50"/>
        <v>22min</v>
      </c>
      <c r="I302" s="75" t="str">
        <f t="shared" si="51"/>
        <v>89min</v>
      </c>
      <c r="J302" s="75">
        <f t="shared" si="52"/>
        <v>269</v>
      </c>
      <c r="K302" s="100">
        <f t="shared" si="49"/>
        <v>67.25</v>
      </c>
      <c r="L302" s="66">
        <v>103</v>
      </c>
      <c r="M302" s="36" t="s">
        <v>15</v>
      </c>
      <c r="N302" s="85" t="s">
        <v>15</v>
      </c>
    </row>
    <row r="303" spans="1:14" ht="95.1" customHeight="1">
      <c r="A303" s="55" t="s">
        <v>878</v>
      </c>
      <c r="B303" s="88"/>
      <c r="C303" s="57" t="s">
        <v>879</v>
      </c>
      <c r="D303" s="59" t="s">
        <v>880</v>
      </c>
      <c r="E303" s="88" t="s">
        <v>882</v>
      </c>
      <c r="F303" s="88">
        <v>17.899999999999999</v>
      </c>
      <c r="G303" s="137">
        <v>14.72</v>
      </c>
      <c r="H303" s="138" t="str">
        <f>IF(G303="&lt;2.5",480,IF($G303&lt;=0,TEXT("?",0),IF(3000/($G303^2)&gt;1440,TEXT("&gt;24h",0),ROUND(3000/($G303^2),0)&amp;TEXT("min",0))))</f>
        <v>14min</v>
      </c>
      <c r="I303" s="139" t="str">
        <f>IF(G303="&lt;2.5","&gt;24h",IF($G303&lt;=0,TEXT("?",0),IF(12000/($G303^2)&gt;1440,TEXT("&gt;24h",0),ROUND(12000/($G303^2),0)&amp;TEXT("min",0))))</f>
        <v>55min</v>
      </c>
      <c r="J303" s="139">
        <f>IF(G303="&lt;2.5",13,IF($G303&lt;=0,TEXT("?",0),ROUND(2*$G303^2,0)))</f>
        <v>433</v>
      </c>
      <c r="K303" s="100">
        <f>J303/4</f>
        <v>108.25</v>
      </c>
      <c r="L303" s="137">
        <v>115</v>
      </c>
      <c r="M303" s="61" t="s">
        <v>830</v>
      </c>
      <c r="N303" s="135" t="s">
        <v>883</v>
      </c>
    </row>
    <row r="304" spans="1:14" ht="95.1" customHeight="1">
      <c r="A304" s="55" t="s">
        <v>878</v>
      </c>
      <c r="B304" s="88"/>
      <c r="C304" s="57" t="s">
        <v>879</v>
      </c>
      <c r="D304" s="59" t="s">
        <v>880</v>
      </c>
      <c r="E304" s="88" t="s">
        <v>881</v>
      </c>
      <c r="F304" s="88">
        <v>17.899999999999999</v>
      </c>
      <c r="G304" s="137">
        <v>11.9</v>
      </c>
      <c r="H304" s="138" t="str">
        <f>IF(G304="&lt;2.5",480,IF($G304&lt;=0,TEXT("?",0),IF(3000/($G304^2)&gt;1440,TEXT("&gt;24h",0),ROUND(3000/($G304^2),0)&amp;TEXT("min",0))))</f>
        <v>21min</v>
      </c>
      <c r="I304" s="139" t="str">
        <f>IF(G304="&lt;2.5","&gt;24h",IF($G304&lt;=0,TEXT("?",0),IF(12000/($G304^2)&gt;1440,TEXT("&gt;24h",0),ROUND(12000/($G304^2),0)&amp;TEXT("min",0))))</f>
        <v>85min</v>
      </c>
      <c r="J304" s="139">
        <f>IF(G304="&lt;2.5",13,IF($G304&lt;=0,TEXT("?",0),ROUND(2*$G304^2,0)))</f>
        <v>283</v>
      </c>
      <c r="K304" s="100">
        <f>J304/4</f>
        <v>70.75</v>
      </c>
      <c r="L304" s="137">
        <v>115</v>
      </c>
      <c r="M304" s="61" t="s">
        <v>830</v>
      </c>
      <c r="N304" s="121" t="s">
        <v>884</v>
      </c>
    </row>
    <row r="305" spans="1:14" ht="95.1" customHeight="1">
      <c r="A305" s="12" t="s">
        <v>423</v>
      </c>
      <c r="B305" s="13"/>
      <c r="C305" s="14" t="s">
        <v>425</v>
      </c>
      <c r="D305" s="21" t="s">
        <v>87</v>
      </c>
      <c r="E305" s="13" t="s">
        <v>88</v>
      </c>
      <c r="F305" s="27">
        <v>17.559999999999999</v>
      </c>
      <c r="G305" s="66">
        <v>13.1</v>
      </c>
      <c r="H305" s="52" t="str">
        <f t="shared" si="50"/>
        <v>17min</v>
      </c>
      <c r="I305" s="75" t="str">
        <f t="shared" si="51"/>
        <v>70min</v>
      </c>
      <c r="J305" s="75">
        <f t="shared" si="52"/>
        <v>343</v>
      </c>
      <c r="K305" s="100">
        <f t="shared" si="49"/>
        <v>85.75</v>
      </c>
      <c r="L305" s="66">
        <v>103</v>
      </c>
      <c r="M305" s="36" t="s">
        <v>15</v>
      </c>
      <c r="N305" s="85" t="s">
        <v>15</v>
      </c>
    </row>
    <row r="306" spans="1:14" ht="95.1" customHeight="1">
      <c r="A306" s="12" t="s">
        <v>423</v>
      </c>
      <c r="B306" s="13"/>
      <c r="C306" s="14" t="s">
        <v>426</v>
      </c>
      <c r="D306" s="21" t="s">
        <v>87</v>
      </c>
      <c r="E306" s="13" t="s">
        <v>88</v>
      </c>
      <c r="F306" s="13">
        <v>19</v>
      </c>
      <c r="G306" s="66">
        <v>19</v>
      </c>
      <c r="H306" s="52" t="str">
        <f t="shared" si="50"/>
        <v>8min</v>
      </c>
      <c r="I306" s="75" t="str">
        <f t="shared" si="51"/>
        <v>33min</v>
      </c>
      <c r="J306" s="75">
        <f t="shared" si="52"/>
        <v>722</v>
      </c>
      <c r="K306" s="100">
        <f t="shared" si="49"/>
        <v>180.5</v>
      </c>
      <c r="L306" s="66">
        <v>103</v>
      </c>
      <c r="M306" s="36" t="s">
        <v>15</v>
      </c>
      <c r="N306" s="85" t="s">
        <v>15</v>
      </c>
    </row>
    <row r="307" spans="1:14" ht="95.1" customHeight="1">
      <c r="A307" s="12" t="s">
        <v>423</v>
      </c>
      <c r="B307" s="13"/>
      <c r="C307" s="14" t="s">
        <v>427</v>
      </c>
      <c r="D307" s="21" t="s">
        <v>130</v>
      </c>
      <c r="E307" s="13" t="s">
        <v>428</v>
      </c>
      <c r="F307" s="13">
        <v>19.7</v>
      </c>
      <c r="G307" s="66">
        <v>10.47</v>
      </c>
      <c r="H307" s="52" t="str">
        <f t="shared" si="50"/>
        <v>27min</v>
      </c>
      <c r="I307" s="75" t="str">
        <f t="shared" si="51"/>
        <v>109min</v>
      </c>
      <c r="J307" s="75">
        <f t="shared" si="52"/>
        <v>219</v>
      </c>
      <c r="K307" s="100">
        <f t="shared" si="49"/>
        <v>54.75</v>
      </c>
      <c r="L307" s="66">
        <v>97</v>
      </c>
      <c r="M307" s="36" t="s">
        <v>15</v>
      </c>
      <c r="N307" s="85" t="s">
        <v>15</v>
      </c>
    </row>
    <row r="308" spans="1:14" ht="95.1" customHeight="1">
      <c r="A308" s="55" t="s">
        <v>870</v>
      </c>
      <c r="B308" s="88"/>
      <c r="C308" s="57" t="s">
        <v>871</v>
      </c>
      <c r="D308" s="59" t="s">
        <v>872</v>
      </c>
      <c r="E308" s="88" t="s">
        <v>874</v>
      </c>
      <c r="F308" s="88">
        <v>15.3</v>
      </c>
      <c r="G308" s="137">
        <v>9.24</v>
      </c>
      <c r="H308" s="138" t="str">
        <f>IF(G308="&lt;2.5",480,IF($G308&lt;=0,TEXT("?",0),IF(3000/($G308^2)&gt;1440,TEXT("&gt;24h",0),ROUND(3000/($G308^2),0)&amp;TEXT("min",0))))</f>
        <v>35min</v>
      </c>
      <c r="I308" s="139" t="str">
        <f>IF(G308="&lt;2.5","&gt;24h",IF($G308&lt;=0,TEXT("?",0),IF(12000/($G308^2)&gt;1440,TEXT("&gt;24h",0),ROUND(12000/($G308^2),0)&amp;TEXT("min",0))))</f>
        <v>141min</v>
      </c>
      <c r="J308" s="139">
        <f>IF(G308="&lt;2.5",13,IF($G308&lt;=0,TEXT("?",0),ROUND(2*$G308^2,0)))</f>
        <v>171</v>
      </c>
      <c r="K308" s="100">
        <f>J308/4</f>
        <v>42.75</v>
      </c>
      <c r="L308" s="137">
        <v>110</v>
      </c>
      <c r="M308" s="61" t="s">
        <v>830</v>
      </c>
      <c r="N308" s="135" t="s">
        <v>875</v>
      </c>
    </row>
    <row r="309" spans="1:14" ht="95.1" customHeight="1">
      <c r="A309" s="55" t="s">
        <v>870</v>
      </c>
      <c r="B309" s="88"/>
      <c r="C309" s="57" t="s">
        <v>871</v>
      </c>
      <c r="D309" s="59" t="s">
        <v>872</v>
      </c>
      <c r="E309" s="88" t="s">
        <v>873</v>
      </c>
      <c r="F309" s="88">
        <v>15.3</v>
      </c>
      <c r="G309" s="137">
        <v>10.5</v>
      </c>
      <c r="H309" s="138" t="str">
        <f>IF(G309="&lt;2.5",480,IF($G309&lt;=0,TEXT("?",0),IF(3000/($G309^2)&gt;1440,TEXT("&gt;24h",0),ROUND(3000/($G309^2),0)&amp;TEXT("min",0))))</f>
        <v>27min</v>
      </c>
      <c r="I309" s="139" t="str">
        <f>IF(G309="&lt;2.5","&gt;24h",IF($G309&lt;=0,TEXT("?",0),IF(12000/($G309^2)&gt;1440,TEXT("&gt;24h",0),ROUND(12000/($G309^2),0)&amp;TEXT("min",0))))</f>
        <v>109min</v>
      </c>
      <c r="J309" s="139">
        <f>IF(G309="&lt;2.5",13,IF($G309&lt;=0,TEXT("?",0),ROUND(2*$G309^2,0)))</f>
        <v>221</v>
      </c>
      <c r="K309" s="100">
        <f>J309/4</f>
        <v>55.25</v>
      </c>
      <c r="L309" s="137">
        <v>110</v>
      </c>
      <c r="M309" s="61" t="s">
        <v>830</v>
      </c>
      <c r="N309" s="135" t="s">
        <v>875</v>
      </c>
    </row>
    <row r="310" spans="1:14" ht="95.1" customHeight="1">
      <c r="A310" s="12" t="s">
        <v>429</v>
      </c>
      <c r="B310" s="19"/>
      <c r="C310" s="14" t="s">
        <v>430</v>
      </c>
      <c r="D310" s="21" t="s">
        <v>115</v>
      </c>
      <c r="E310" s="13" t="s">
        <v>344</v>
      </c>
      <c r="F310" s="13" t="s">
        <v>431</v>
      </c>
      <c r="G310" s="66">
        <v>2.5</v>
      </c>
      <c r="H310" s="52" t="str">
        <f t="shared" si="50"/>
        <v>480min</v>
      </c>
      <c r="I310" s="75" t="str">
        <f t="shared" si="51"/>
        <v>&gt;24h</v>
      </c>
      <c r="J310" s="75">
        <f t="shared" si="52"/>
        <v>13</v>
      </c>
      <c r="K310" s="100">
        <f t="shared" si="49"/>
        <v>3.25</v>
      </c>
      <c r="L310" s="66">
        <v>91</v>
      </c>
      <c r="M310" s="36" t="s">
        <v>15</v>
      </c>
      <c r="N310" s="85" t="s">
        <v>15</v>
      </c>
    </row>
    <row r="311" spans="1:14" ht="95.1" customHeight="1">
      <c r="A311" s="55" t="s">
        <v>429</v>
      </c>
      <c r="B311" s="19"/>
      <c r="C311" s="57" t="s">
        <v>803</v>
      </c>
      <c r="D311" s="59" t="s">
        <v>88</v>
      </c>
      <c r="E311" s="88" t="s">
        <v>804</v>
      </c>
      <c r="F311" s="88">
        <v>2</v>
      </c>
      <c r="G311" s="123">
        <v>12</v>
      </c>
      <c r="H311" s="52" t="str">
        <f t="shared" si="50"/>
        <v>21min</v>
      </c>
      <c r="I311" s="124" t="str">
        <f t="shared" si="51"/>
        <v>83min</v>
      </c>
      <c r="J311" s="124">
        <f t="shared" si="52"/>
        <v>288</v>
      </c>
      <c r="K311" s="100">
        <f t="shared" si="49"/>
        <v>72</v>
      </c>
      <c r="L311" s="123">
        <v>100</v>
      </c>
      <c r="M311" s="61" t="s">
        <v>805</v>
      </c>
      <c r="N311" s="122"/>
    </row>
    <row r="312" spans="1:14" ht="95.1" customHeight="1">
      <c r="A312" s="55" t="s">
        <v>429</v>
      </c>
      <c r="B312" s="19"/>
      <c r="C312" s="57" t="s">
        <v>800</v>
      </c>
      <c r="D312" s="59" t="s">
        <v>694</v>
      </c>
      <c r="E312" s="88" t="s">
        <v>801</v>
      </c>
      <c r="F312" s="88">
        <v>3.9</v>
      </c>
      <c r="G312" s="123">
        <v>16</v>
      </c>
      <c r="H312" s="52" t="str">
        <f t="shared" si="50"/>
        <v>12min</v>
      </c>
      <c r="I312" s="124" t="str">
        <f t="shared" si="51"/>
        <v>47min</v>
      </c>
      <c r="J312" s="124">
        <f t="shared" si="52"/>
        <v>512</v>
      </c>
      <c r="K312" s="100">
        <f t="shared" si="49"/>
        <v>128</v>
      </c>
      <c r="L312" s="123">
        <v>84</v>
      </c>
      <c r="M312" s="61" t="s">
        <v>802</v>
      </c>
      <c r="N312" s="122"/>
    </row>
    <row r="313" spans="1:14" ht="95.1" customHeight="1">
      <c r="A313" s="55" t="s">
        <v>429</v>
      </c>
      <c r="B313" s="19"/>
      <c r="C313" s="57" t="s">
        <v>798</v>
      </c>
      <c r="D313" s="59" t="s">
        <v>796</v>
      </c>
      <c r="E313" s="88" t="s">
        <v>797</v>
      </c>
      <c r="F313" s="88">
        <v>2.5</v>
      </c>
      <c r="G313" s="123">
        <v>5</v>
      </c>
      <c r="H313" s="52" t="str">
        <f t="shared" si="50"/>
        <v>120min</v>
      </c>
      <c r="I313" s="124" t="str">
        <f t="shared" si="51"/>
        <v>480min</v>
      </c>
      <c r="J313" s="124">
        <f t="shared" si="52"/>
        <v>50</v>
      </c>
      <c r="K313" s="100">
        <f t="shared" si="49"/>
        <v>12.5</v>
      </c>
      <c r="L313" s="123">
        <v>82</v>
      </c>
      <c r="M313" s="61" t="s">
        <v>799</v>
      </c>
      <c r="N313" s="122"/>
    </row>
    <row r="314" spans="1:14" ht="95.1" customHeight="1">
      <c r="A314" s="12" t="s">
        <v>429</v>
      </c>
      <c r="B314" s="19"/>
      <c r="C314" s="14" t="s">
        <v>432</v>
      </c>
      <c r="D314" s="21" t="s">
        <v>12</v>
      </c>
      <c r="E314" s="13" t="s">
        <v>433</v>
      </c>
      <c r="F314" s="13" t="s">
        <v>434</v>
      </c>
      <c r="G314" s="66">
        <v>18</v>
      </c>
      <c r="H314" s="52" t="str">
        <f t="shared" si="50"/>
        <v>9min</v>
      </c>
      <c r="I314" s="75" t="str">
        <f t="shared" si="51"/>
        <v>37min</v>
      </c>
      <c r="J314" s="75">
        <f t="shared" si="52"/>
        <v>648</v>
      </c>
      <c r="K314" s="100">
        <f t="shared" si="49"/>
        <v>162</v>
      </c>
      <c r="L314" s="66">
        <v>91</v>
      </c>
      <c r="M314" s="36" t="s">
        <v>15</v>
      </c>
      <c r="N314" s="85" t="s">
        <v>15</v>
      </c>
    </row>
    <row r="315" spans="1:14" ht="95.1" customHeight="1">
      <c r="A315" s="115" t="s">
        <v>429</v>
      </c>
      <c r="B315" s="110"/>
      <c r="C315" s="109" t="s">
        <v>770</v>
      </c>
      <c r="D315" s="111" t="s">
        <v>758</v>
      </c>
      <c r="E315" s="88" t="s">
        <v>771</v>
      </c>
      <c r="F315" s="110">
        <v>3.1</v>
      </c>
      <c r="G315" s="7">
        <v>11</v>
      </c>
      <c r="H315" s="6" t="str">
        <f>IF(G315="&lt;2.5",480,IF($G315&lt;=0,TEXT("?",0),IF(3000/($G315^2)&gt;1440,TEXT("&gt;24h",0),ROUND(3000/($G315^2),0)&amp;TEXT("min",0))))</f>
        <v>25min</v>
      </c>
      <c r="I315" s="9" t="str">
        <f>IF(G315="&lt;2.5","&gt;24h",IF($G315&lt;=0,TEXT("?",0),IF(12000/($G315^2)&gt;1440,TEXT("&gt;24h",0),ROUND(12000/($G315^2),0)&amp;TEXT("min",0))))</f>
        <v>99min</v>
      </c>
      <c r="J315" s="9">
        <f>IF(G315="&lt;2.5",13,IF($G315&lt;=0,TEXT("?",0),ROUND(2*$G315^2,0)))</f>
        <v>242</v>
      </c>
      <c r="K315" s="100">
        <f>J315/4</f>
        <v>60.5</v>
      </c>
      <c r="L315" s="7">
        <v>103</v>
      </c>
      <c r="M315" s="36" t="s">
        <v>761</v>
      </c>
      <c r="N315" s="85" t="s">
        <v>776</v>
      </c>
    </row>
    <row r="316" spans="1:14" ht="95.1" customHeight="1">
      <c r="A316" s="55" t="s">
        <v>662</v>
      </c>
      <c r="B316" s="19"/>
      <c r="C316" s="57" t="s">
        <v>668</v>
      </c>
      <c r="D316" s="59" t="s">
        <v>664</v>
      </c>
      <c r="E316" s="88" t="s">
        <v>669</v>
      </c>
      <c r="F316" s="88">
        <v>118</v>
      </c>
      <c r="G316" s="94">
        <v>4</v>
      </c>
      <c r="H316" s="52" t="str">
        <f t="shared" si="50"/>
        <v>188min</v>
      </c>
      <c r="I316" s="75" t="str">
        <f t="shared" si="51"/>
        <v>750min</v>
      </c>
      <c r="J316" s="75">
        <f t="shared" si="52"/>
        <v>32</v>
      </c>
      <c r="K316" s="100">
        <f t="shared" si="49"/>
        <v>8</v>
      </c>
      <c r="L316" s="94">
        <v>108</v>
      </c>
      <c r="M316" s="61" t="s">
        <v>665</v>
      </c>
      <c r="N316" s="93" t="s">
        <v>666</v>
      </c>
    </row>
    <row r="317" spans="1:14" ht="95.1" customHeight="1">
      <c r="A317" s="55" t="s">
        <v>662</v>
      </c>
      <c r="B317" s="19"/>
      <c r="C317" s="57" t="s">
        <v>663</v>
      </c>
      <c r="D317" s="59" t="s">
        <v>664</v>
      </c>
      <c r="E317" s="88" t="s">
        <v>667</v>
      </c>
      <c r="F317" s="88">
        <v>120</v>
      </c>
      <c r="G317" s="94">
        <v>4</v>
      </c>
      <c r="H317" s="52" t="str">
        <f t="shared" si="50"/>
        <v>188min</v>
      </c>
      <c r="I317" s="75" t="str">
        <f t="shared" si="51"/>
        <v>750min</v>
      </c>
      <c r="J317" s="75">
        <f t="shared" si="52"/>
        <v>32</v>
      </c>
      <c r="K317" s="100">
        <f t="shared" ref="K317:K387" si="56">J317/4</f>
        <v>8</v>
      </c>
      <c r="L317" s="94">
        <v>108</v>
      </c>
      <c r="M317" s="61" t="s">
        <v>665</v>
      </c>
      <c r="N317" s="93" t="s">
        <v>666</v>
      </c>
    </row>
    <row r="318" spans="1:14" ht="95.1" customHeight="1">
      <c r="A318" s="12" t="s">
        <v>435</v>
      </c>
      <c r="B318" s="13"/>
      <c r="C318" s="14" t="s">
        <v>436</v>
      </c>
      <c r="D318" s="21" t="s">
        <v>149</v>
      </c>
      <c r="E318" s="13" t="s">
        <v>437</v>
      </c>
      <c r="F318" s="13">
        <v>11</v>
      </c>
      <c r="G318" s="66">
        <v>11</v>
      </c>
      <c r="H318" s="52" t="str">
        <f t="shared" si="50"/>
        <v>25min</v>
      </c>
      <c r="I318" s="75" t="str">
        <f t="shared" si="51"/>
        <v>99min</v>
      </c>
      <c r="J318" s="75">
        <f t="shared" si="52"/>
        <v>242</v>
      </c>
      <c r="K318" s="100">
        <f t="shared" si="56"/>
        <v>60.5</v>
      </c>
      <c r="L318" s="66">
        <v>105</v>
      </c>
      <c r="M318" s="36" t="s">
        <v>15</v>
      </c>
      <c r="N318" s="85" t="s">
        <v>15</v>
      </c>
    </row>
    <row r="319" spans="1:14" ht="95.1" customHeight="1">
      <c r="A319" s="12" t="s">
        <v>435</v>
      </c>
      <c r="C319" s="14" t="s">
        <v>438</v>
      </c>
      <c r="D319" s="21" t="s">
        <v>12</v>
      </c>
      <c r="E319" s="13" t="s">
        <v>439</v>
      </c>
      <c r="F319" s="13" t="s">
        <v>20</v>
      </c>
      <c r="G319" s="66">
        <v>1.33</v>
      </c>
      <c r="H319" s="52" t="str">
        <f t="shared" si="50"/>
        <v>&gt;24h</v>
      </c>
      <c r="I319" s="75" t="str">
        <f t="shared" si="51"/>
        <v>&gt;24h</v>
      </c>
      <c r="J319" s="75">
        <f t="shared" si="52"/>
        <v>4</v>
      </c>
      <c r="K319" s="100">
        <f t="shared" si="56"/>
        <v>1</v>
      </c>
      <c r="L319" s="66">
        <v>74.5</v>
      </c>
      <c r="M319" s="36" t="s">
        <v>15</v>
      </c>
      <c r="N319" s="85" t="s">
        <v>15</v>
      </c>
    </row>
    <row r="320" spans="1:14" ht="95.1" customHeight="1">
      <c r="A320" s="12" t="s">
        <v>435</v>
      </c>
      <c r="C320" s="14" t="s">
        <v>440</v>
      </c>
      <c r="D320" s="21" t="s">
        <v>12</v>
      </c>
      <c r="E320" s="13" t="s">
        <v>441</v>
      </c>
      <c r="F320" s="13" t="s">
        <v>434</v>
      </c>
      <c r="G320" s="66">
        <v>13</v>
      </c>
      <c r="H320" s="52" t="str">
        <f t="shared" si="50"/>
        <v>18min</v>
      </c>
      <c r="I320" s="75" t="str">
        <f t="shared" si="51"/>
        <v>71min</v>
      </c>
      <c r="J320" s="75">
        <f t="shared" si="52"/>
        <v>338</v>
      </c>
      <c r="K320" s="100">
        <f t="shared" si="56"/>
        <v>84.5</v>
      </c>
      <c r="L320" s="66">
        <v>84.7</v>
      </c>
      <c r="M320" s="36" t="s">
        <v>15</v>
      </c>
      <c r="N320" s="85" t="s">
        <v>15</v>
      </c>
    </row>
    <row r="321" spans="1:14" ht="95.1" customHeight="1">
      <c r="A321" s="2" t="s">
        <v>435</v>
      </c>
      <c r="C321" s="4" t="s">
        <v>442</v>
      </c>
      <c r="D321" s="5" t="s">
        <v>12</v>
      </c>
      <c r="E321" s="13" t="s">
        <v>443</v>
      </c>
      <c r="F321" s="13">
        <v>3.3</v>
      </c>
      <c r="G321" s="66">
        <v>14.88</v>
      </c>
      <c r="H321" s="52" t="str">
        <f t="shared" si="50"/>
        <v>14min</v>
      </c>
      <c r="I321" s="75" t="str">
        <f t="shared" si="51"/>
        <v>54min</v>
      </c>
      <c r="J321" s="75">
        <f t="shared" si="52"/>
        <v>443</v>
      </c>
      <c r="K321" s="100">
        <f t="shared" si="56"/>
        <v>110.75</v>
      </c>
      <c r="L321" s="66">
        <v>94.4</v>
      </c>
      <c r="M321" s="36" t="s">
        <v>15</v>
      </c>
      <c r="N321" s="85" t="s">
        <v>15</v>
      </c>
    </row>
    <row r="322" spans="1:14" ht="95.1" customHeight="1">
      <c r="A322" s="2" t="s">
        <v>435</v>
      </c>
      <c r="C322" s="4" t="s">
        <v>444</v>
      </c>
      <c r="D322" s="5" t="s">
        <v>12</v>
      </c>
      <c r="E322" s="13" t="s">
        <v>445</v>
      </c>
      <c r="F322" s="13">
        <v>4.08</v>
      </c>
      <c r="G322" s="66">
        <v>2.5</v>
      </c>
      <c r="H322" s="52" t="str">
        <f t="shared" si="50"/>
        <v>480min</v>
      </c>
      <c r="I322" s="75" t="str">
        <f t="shared" si="51"/>
        <v>&gt;24h</v>
      </c>
      <c r="J322" s="75">
        <f t="shared" si="52"/>
        <v>13</v>
      </c>
      <c r="K322" s="100">
        <f t="shared" si="56"/>
        <v>3.25</v>
      </c>
      <c r="L322" s="66">
        <v>81.599999999999994</v>
      </c>
      <c r="M322" s="36" t="s">
        <v>15</v>
      </c>
      <c r="N322" s="85" t="s">
        <v>15</v>
      </c>
    </row>
    <row r="323" spans="1:14" ht="95.1" customHeight="1">
      <c r="A323" s="28" t="s">
        <v>435</v>
      </c>
      <c r="C323" s="21" t="s">
        <v>446</v>
      </c>
      <c r="D323" s="21" t="s">
        <v>12</v>
      </c>
      <c r="E323" s="21" t="s">
        <v>447</v>
      </c>
      <c r="F323" s="21" t="s">
        <v>448</v>
      </c>
      <c r="G323" s="66">
        <v>8.6</v>
      </c>
      <c r="H323" s="52" t="str">
        <f t="shared" si="50"/>
        <v>41min</v>
      </c>
      <c r="I323" s="75" t="str">
        <f t="shared" si="51"/>
        <v>162min</v>
      </c>
      <c r="J323" s="75">
        <f t="shared" si="52"/>
        <v>148</v>
      </c>
      <c r="K323" s="100">
        <f t="shared" si="56"/>
        <v>37</v>
      </c>
      <c r="L323" s="66">
        <v>91.1</v>
      </c>
      <c r="M323" s="36" t="s">
        <v>15</v>
      </c>
      <c r="N323" s="85" t="s">
        <v>15</v>
      </c>
    </row>
    <row r="324" spans="1:14" ht="95.1" customHeight="1">
      <c r="A324" s="12" t="s">
        <v>435</v>
      </c>
      <c r="B324" s="19"/>
      <c r="C324" s="14" t="s">
        <v>449</v>
      </c>
      <c r="D324" s="21" t="s">
        <v>12</v>
      </c>
      <c r="E324" s="13" t="s">
        <v>450</v>
      </c>
      <c r="F324" s="13" t="s">
        <v>451</v>
      </c>
      <c r="G324" s="66">
        <v>21</v>
      </c>
      <c r="H324" s="52" t="str">
        <f t="shared" si="50"/>
        <v>7min</v>
      </c>
      <c r="I324" s="75" t="str">
        <f t="shared" si="51"/>
        <v>27min</v>
      </c>
      <c r="J324" s="75">
        <f t="shared" si="52"/>
        <v>882</v>
      </c>
      <c r="K324" s="100">
        <f t="shared" si="56"/>
        <v>220.5</v>
      </c>
      <c r="L324" s="66">
        <v>94</v>
      </c>
      <c r="M324" s="36" t="s">
        <v>15</v>
      </c>
      <c r="N324" s="85" t="s">
        <v>15</v>
      </c>
    </row>
    <row r="325" spans="1:14" ht="95.1" customHeight="1">
      <c r="A325" s="12" t="s">
        <v>435</v>
      </c>
      <c r="C325" s="14" t="s">
        <v>452</v>
      </c>
      <c r="D325" s="21" t="s">
        <v>87</v>
      </c>
      <c r="E325" s="13" t="s">
        <v>175</v>
      </c>
      <c r="F325" s="13" t="s">
        <v>365</v>
      </c>
      <c r="G325" s="81">
        <v>11.08</v>
      </c>
      <c r="H325" s="52" t="str">
        <f t="shared" si="50"/>
        <v>24min</v>
      </c>
      <c r="I325" s="75" t="str">
        <f t="shared" si="51"/>
        <v>98min</v>
      </c>
      <c r="J325" s="75">
        <f t="shared" si="52"/>
        <v>246</v>
      </c>
      <c r="K325" s="100">
        <f t="shared" si="56"/>
        <v>61.5</v>
      </c>
      <c r="L325" s="66">
        <v>94.4</v>
      </c>
      <c r="M325" s="36" t="s">
        <v>15</v>
      </c>
      <c r="N325" s="85" t="s">
        <v>15</v>
      </c>
    </row>
    <row r="326" spans="1:14" ht="95.1" customHeight="1">
      <c r="A326" s="12" t="s">
        <v>435</v>
      </c>
      <c r="C326" s="14" t="s">
        <v>453</v>
      </c>
      <c r="D326" s="21" t="s">
        <v>87</v>
      </c>
      <c r="E326" s="13" t="s">
        <v>454</v>
      </c>
      <c r="F326" s="13" t="s">
        <v>455</v>
      </c>
      <c r="G326" s="66">
        <v>12.3</v>
      </c>
      <c r="H326" s="52" t="str">
        <f t="shared" si="50"/>
        <v>20min</v>
      </c>
      <c r="I326" s="75" t="str">
        <f t="shared" si="51"/>
        <v>79min</v>
      </c>
      <c r="J326" s="75">
        <f t="shared" si="52"/>
        <v>303</v>
      </c>
      <c r="K326" s="100">
        <f t="shared" si="56"/>
        <v>75.75</v>
      </c>
      <c r="L326" s="66">
        <v>93.8</v>
      </c>
      <c r="M326" s="36" t="s">
        <v>15</v>
      </c>
      <c r="N326" s="85" t="s">
        <v>15</v>
      </c>
    </row>
    <row r="327" spans="1:14" ht="95.1" customHeight="1">
      <c r="A327" s="2" t="s">
        <v>435</v>
      </c>
      <c r="C327" s="4" t="s">
        <v>456</v>
      </c>
      <c r="D327" s="5" t="s">
        <v>93</v>
      </c>
      <c r="E327" s="13" t="s">
        <v>457</v>
      </c>
      <c r="F327" s="13">
        <v>2.4</v>
      </c>
      <c r="G327" s="66">
        <v>7.3</v>
      </c>
      <c r="H327" s="52" t="str">
        <f t="shared" si="50"/>
        <v>56min</v>
      </c>
      <c r="I327" s="75" t="str">
        <f t="shared" si="51"/>
        <v>225min</v>
      </c>
      <c r="J327" s="75">
        <f t="shared" si="52"/>
        <v>107</v>
      </c>
      <c r="K327" s="100">
        <f t="shared" si="56"/>
        <v>26.75</v>
      </c>
      <c r="L327" s="66">
        <v>74.5</v>
      </c>
      <c r="M327" s="36" t="s">
        <v>15</v>
      </c>
      <c r="N327" s="85" t="s">
        <v>15</v>
      </c>
    </row>
    <row r="328" spans="1:14" ht="95.1" customHeight="1">
      <c r="A328" s="2" t="s">
        <v>458</v>
      </c>
      <c r="B328" s="6"/>
      <c r="C328" s="4" t="s">
        <v>459</v>
      </c>
      <c r="D328" s="5" t="s">
        <v>87</v>
      </c>
      <c r="E328" s="13" t="s">
        <v>460</v>
      </c>
      <c r="F328" s="13">
        <v>12.9</v>
      </c>
      <c r="G328" s="66">
        <v>0.30399999999999999</v>
      </c>
      <c r="H328" s="52" t="str">
        <f t="shared" si="50"/>
        <v>&gt;24h</v>
      </c>
      <c r="I328" s="75" t="str">
        <f t="shared" si="51"/>
        <v>&gt;24h</v>
      </c>
      <c r="J328" s="75">
        <f t="shared" si="52"/>
        <v>0</v>
      </c>
      <c r="K328" s="100">
        <f t="shared" si="56"/>
        <v>0</v>
      </c>
      <c r="L328" s="66">
        <v>70</v>
      </c>
      <c r="M328" s="36" t="s">
        <v>15</v>
      </c>
      <c r="N328" s="85" t="s">
        <v>15</v>
      </c>
    </row>
    <row r="329" spans="1:14" ht="95.1" customHeight="1">
      <c r="A329" s="115" t="s">
        <v>777</v>
      </c>
      <c r="B329" s="110"/>
      <c r="C329" s="111" t="s">
        <v>778</v>
      </c>
      <c r="D329" s="112" t="s">
        <v>779</v>
      </c>
      <c r="E329" s="109" t="s">
        <v>780</v>
      </c>
      <c r="F329" s="88">
        <v>272</v>
      </c>
      <c r="G329" s="7">
        <v>4.6500000000000004</v>
      </c>
      <c r="H329" s="6" t="str">
        <f>IF(G329="&lt;2.5",480,IF($G329&lt;=0,TEXT("?",0),IF(3000/($G329^2)&gt;1440,TEXT("&gt;24h",0),ROUND(3000/($G329^2),0)&amp;TEXT("min",0))))</f>
        <v>139min</v>
      </c>
      <c r="I329" s="9" t="str">
        <f>IF(G329="&lt;2.5","&gt;24h",IF($G329&lt;=0,TEXT("?",0),IF(12000/($G329^2)&gt;1440,TEXT("&gt;24h",0),ROUND(12000/($G329^2),0)&amp;TEXT("min",0))))</f>
        <v>555min</v>
      </c>
      <c r="J329" s="9">
        <f>IF(G329="&lt;2.5",13,IF($G329&lt;=0,TEXT("?",0),ROUND(2*$G329^2,0)))</f>
        <v>43</v>
      </c>
      <c r="K329" s="100">
        <f>J329/4</f>
        <v>10.75</v>
      </c>
      <c r="L329" s="7">
        <v>91</v>
      </c>
      <c r="M329" s="36" t="s">
        <v>781</v>
      </c>
      <c r="N329" s="85" t="s">
        <v>782</v>
      </c>
    </row>
    <row r="330" spans="1:14" ht="95.1" customHeight="1">
      <c r="A330" s="12" t="s">
        <v>461</v>
      </c>
      <c r="B330" s="13"/>
      <c r="C330" s="14" t="s">
        <v>462</v>
      </c>
      <c r="D330" s="13" t="s">
        <v>115</v>
      </c>
      <c r="E330" s="13" t="s">
        <v>301</v>
      </c>
      <c r="F330" s="13">
        <v>9.4</v>
      </c>
      <c r="G330" s="66">
        <v>4.5999999999999996</v>
      </c>
      <c r="H330" s="52" t="str">
        <f t="shared" si="50"/>
        <v>142min</v>
      </c>
      <c r="I330" s="75" t="str">
        <f t="shared" si="51"/>
        <v>567min</v>
      </c>
      <c r="J330" s="75">
        <f t="shared" si="52"/>
        <v>42</v>
      </c>
      <c r="K330" s="100">
        <f t="shared" si="56"/>
        <v>10.5</v>
      </c>
      <c r="L330" s="66">
        <v>100</v>
      </c>
      <c r="M330" s="36" t="s">
        <v>15</v>
      </c>
      <c r="N330" s="85" t="s">
        <v>15</v>
      </c>
    </row>
    <row r="331" spans="1:14" ht="95.1" customHeight="1">
      <c r="A331" s="12" t="s">
        <v>461</v>
      </c>
      <c r="B331" s="13"/>
      <c r="C331" s="14" t="s">
        <v>463</v>
      </c>
      <c r="D331" s="21" t="s">
        <v>115</v>
      </c>
      <c r="E331" s="13" t="s">
        <v>301</v>
      </c>
      <c r="F331" s="13">
        <v>9.8000000000000007</v>
      </c>
      <c r="G331" s="66">
        <v>4.7</v>
      </c>
      <c r="H331" s="52" t="str">
        <f t="shared" si="50"/>
        <v>136min</v>
      </c>
      <c r="I331" s="75" t="str">
        <f t="shared" si="51"/>
        <v>543min</v>
      </c>
      <c r="J331" s="75">
        <f t="shared" si="52"/>
        <v>44</v>
      </c>
      <c r="K331" s="100">
        <f t="shared" si="56"/>
        <v>11</v>
      </c>
      <c r="L331" s="66">
        <v>97</v>
      </c>
      <c r="M331" s="36" t="s">
        <v>15</v>
      </c>
      <c r="N331" s="85" t="s">
        <v>15</v>
      </c>
    </row>
    <row r="332" spans="1:14" ht="95.1" customHeight="1">
      <c r="A332" s="55" t="s">
        <v>464</v>
      </c>
      <c r="B332" s="88"/>
      <c r="C332" s="57" t="s">
        <v>809</v>
      </c>
      <c r="D332" s="59" t="s">
        <v>88</v>
      </c>
      <c r="E332" s="88" t="s">
        <v>810</v>
      </c>
      <c r="F332" s="88">
        <v>22</v>
      </c>
      <c r="G332" s="123">
        <v>3.46</v>
      </c>
      <c r="H332" s="52" t="str">
        <f t="shared" si="50"/>
        <v>251min</v>
      </c>
      <c r="I332" s="124" t="str">
        <f t="shared" si="51"/>
        <v>1002min</v>
      </c>
      <c r="J332" s="124">
        <f t="shared" si="52"/>
        <v>24</v>
      </c>
      <c r="K332" s="100">
        <f t="shared" si="56"/>
        <v>6</v>
      </c>
      <c r="L332" s="123">
        <v>86.1</v>
      </c>
      <c r="M332" s="61" t="s">
        <v>811</v>
      </c>
      <c r="N332" s="122"/>
    </row>
    <row r="333" spans="1:14" ht="95.1" customHeight="1">
      <c r="A333" s="23" t="s">
        <v>464</v>
      </c>
      <c r="B333" s="43"/>
      <c r="C333" s="24" t="s">
        <v>465</v>
      </c>
      <c r="D333" s="25" t="s">
        <v>36</v>
      </c>
      <c r="E333" s="43" t="s">
        <v>466</v>
      </c>
      <c r="F333" s="43">
        <v>24.9</v>
      </c>
      <c r="G333" s="66">
        <v>3.15</v>
      </c>
      <c r="H333" s="52" t="str">
        <f t="shared" si="50"/>
        <v>302min</v>
      </c>
      <c r="I333" s="75" t="str">
        <f t="shared" si="51"/>
        <v>1209min</v>
      </c>
      <c r="J333" s="75">
        <f t="shared" si="52"/>
        <v>20</v>
      </c>
      <c r="K333" s="100">
        <f t="shared" si="56"/>
        <v>5</v>
      </c>
      <c r="L333" s="66">
        <v>79.900000000000006</v>
      </c>
      <c r="M333" s="36" t="s">
        <v>15</v>
      </c>
      <c r="N333" s="85" t="s">
        <v>15</v>
      </c>
    </row>
    <row r="334" spans="1:14" ht="95.1" customHeight="1">
      <c r="A334" s="23" t="s">
        <v>464</v>
      </c>
      <c r="B334" s="43"/>
      <c r="C334" s="24" t="s">
        <v>467</v>
      </c>
      <c r="D334" s="25" t="s">
        <v>36</v>
      </c>
      <c r="E334" s="43" t="s">
        <v>466</v>
      </c>
      <c r="F334" s="43">
        <v>24.3</v>
      </c>
      <c r="G334" s="66">
        <v>5.7</v>
      </c>
      <c r="H334" s="52" t="str">
        <f t="shared" si="50"/>
        <v>92min</v>
      </c>
      <c r="I334" s="75" t="str">
        <f t="shared" si="51"/>
        <v>369min</v>
      </c>
      <c r="J334" s="75">
        <f t="shared" si="52"/>
        <v>65</v>
      </c>
      <c r="K334" s="100">
        <f t="shared" si="56"/>
        <v>16.25</v>
      </c>
      <c r="L334" s="66">
        <v>94</v>
      </c>
      <c r="M334" s="36" t="s">
        <v>15</v>
      </c>
      <c r="N334" s="85" t="s">
        <v>15</v>
      </c>
    </row>
    <row r="335" spans="1:14" ht="95.1" customHeight="1">
      <c r="A335" s="42" t="s">
        <v>464</v>
      </c>
      <c r="B335" s="43"/>
      <c r="C335" s="44" t="s">
        <v>468</v>
      </c>
      <c r="D335" s="5" t="s">
        <v>36</v>
      </c>
      <c r="E335" s="43" t="s">
        <v>469</v>
      </c>
      <c r="F335" s="43">
        <v>19.899999999999999</v>
      </c>
      <c r="G335" s="66">
        <v>4.9000000000000004</v>
      </c>
      <c r="H335" s="52" t="str">
        <f t="shared" si="50"/>
        <v>125min</v>
      </c>
      <c r="I335" s="75" t="str">
        <f t="shared" si="51"/>
        <v>500min</v>
      </c>
      <c r="J335" s="75">
        <f t="shared" si="52"/>
        <v>48</v>
      </c>
      <c r="K335" s="100">
        <f t="shared" si="56"/>
        <v>12</v>
      </c>
      <c r="L335" s="66">
        <v>94.7</v>
      </c>
      <c r="M335" s="36" t="s">
        <v>15</v>
      </c>
      <c r="N335" s="85" t="s">
        <v>15</v>
      </c>
    </row>
    <row r="336" spans="1:14" ht="95.1" customHeight="1">
      <c r="A336" s="42" t="s">
        <v>464</v>
      </c>
      <c r="B336" s="43"/>
      <c r="C336" s="44" t="s">
        <v>470</v>
      </c>
      <c r="D336" s="5" t="s">
        <v>36</v>
      </c>
      <c r="E336" s="43" t="s">
        <v>469</v>
      </c>
      <c r="F336" s="43">
        <v>19.899999999999999</v>
      </c>
      <c r="G336" s="66">
        <v>4.9000000000000004</v>
      </c>
      <c r="H336" s="52" t="str">
        <f t="shared" si="50"/>
        <v>125min</v>
      </c>
      <c r="I336" s="75" t="str">
        <f t="shared" si="51"/>
        <v>500min</v>
      </c>
      <c r="J336" s="75">
        <f t="shared" si="52"/>
        <v>48</v>
      </c>
      <c r="K336" s="100">
        <f t="shared" si="56"/>
        <v>12</v>
      </c>
      <c r="L336" s="66">
        <v>94.7</v>
      </c>
      <c r="M336" s="36" t="s">
        <v>15</v>
      </c>
      <c r="N336" s="85" t="s">
        <v>15</v>
      </c>
    </row>
    <row r="337" spans="1:14" ht="95.1" customHeight="1">
      <c r="A337" s="23" t="s">
        <v>464</v>
      </c>
      <c r="B337" s="43"/>
      <c r="C337" s="24" t="s">
        <v>465</v>
      </c>
      <c r="D337" s="25" t="s">
        <v>36</v>
      </c>
      <c r="E337" s="43" t="s">
        <v>466</v>
      </c>
      <c r="F337" s="43">
        <v>24.9</v>
      </c>
      <c r="G337" s="66">
        <v>3.15</v>
      </c>
      <c r="H337" s="52" t="str">
        <f t="shared" si="50"/>
        <v>302min</v>
      </c>
      <c r="I337" s="75" t="str">
        <f t="shared" si="51"/>
        <v>1209min</v>
      </c>
      <c r="J337" s="75">
        <f t="shared" si="52"/>
        <v>20</v>
      </c>
      <c r="K337" s="100">
        <f t="shared" si="56"/>
        <v>5</v>
      </c>
      <c r="L337" s="66">
        <v>79.900000000000006</v>
      </c>
      <c r="M337" s="36" t="s">
        <v>15</v>
      </c>
      <c r="N337" s="85" t="s">
        <v>15</v>
      </c>
    </row>
    <row r="338" spans="1:14" ht="95.1" customHeight="1">
      <c r="A338" s="23" t="s">
        <v>464</v>
      </c>
      <c r="B338" s="43"/>
      <c r="C338" s="24" t="s">
        <v>467</v>
      </c>
      <c r="D338" s="25" t="s">
        <v>36</v>
      </c>
      <c r="E338" s="43" t="s">
        <v>466</v>
      </c>
      <c r="F338" s="43">
        <v>24.3</v>
      </c>
      <c r="G338" s="66">
        <v>5.7</v>
      </c>
      <c r="H338" s="52" t="str">
        <f t="shared" si="50"/>
        <v>92min</v>
      </c>
      <c r="I338" s="75" t="str">
        <f t="shared" si="51"/>
        <v>369min</v>
      </c>
      <c r="J338" s="75">
        <f t="shared" si="52"/>
        <v>65</v>
      </c>
      <c r="K338" s="100">
        <f t="shared" si="56"/>
        <v>16.25</v>
      </c>
      <c r="L338" s="66">
        <v>94</v>
      </c>
      <c r="M338" s="36" t="s">
        <v>15</v>
      </c>
      <c r="N338" s="85" t="s">
        <v>15</v>
      </c>
    </row>
    <row r="339" spans="1:14" ht="95.1" customHeight="1">
      <c r="A339" s="42" t="s">
        <v>464</v>
      </c>
      <c r="B339" s="43"/>
      <c r="C339" s="44" t="s">
        <v>468</v>
      </c>
      <c r="D339" s="5" t="s">
        <v>36</v>
      </c>
      <c r="E339" s="43" t="s">
        <v>469</v>
      </c>
      <c r="F339" s="43">
        <v>19.899999999999999</v>
      </c>
      <c r="G339" s="66">
        <v>4.9000000000000004</v>
      </c>
      <c r="H339" s="52" t="str">
        <f t="shared" si="50"/>
        <v>125min</v>
      </c>
      <c r="I339" s="75" t="str">
        <f t="shared" si="51"/>
        <v>500min</v>
      </c>
      <c r="J339" s="75">
        <f t="shared" si="52"/>
        <v>48</v>
      </c>
      <c r="K339" s="100">
        <f t="shared" si="56"/>
        <v>12</v>
      </c>
      <c r="L339" s="66">
        <v>94.7</v>
      </c>
      <c r="M339" s="36" t="s">
        <v>15</v>
      </c>
      <c r="N339" s="85" t="s">
        <v>15</v>
      </c>
    </row>
    <row r="340" spans="1:14" ht="95.1" customHeight="1">
      <c r="A340" s="53" t="s">
        <v>464</v>
      </c>
      <c r="B340" s="88"/>
      <c r="C340" s="54" t="s">
        <v>658</v>
      </c>
      <c r="D340" s="63" t="s">
        <v>36</v>
      </c>
      <c r="E340" s="88" t="s">
        <v>659</v>
      </c>
      <c r="F340" s="88">
        <v>24.5</v>
      </c>
      <c r="G340" s="92">
        <v>4.49</v>
      </c>
      <c r="H340" s="52" t="str">
        <f t="shared" si="50"/>
        <v>149min</v>
      </c>
      <c r="I340" s="75" t="str">
        <f t="shared" si="51"/>
        <v>595min</v>
      </c>
      <c r="J340" s="75">
        <f t="shared" si="52"/>
        <v>40</v>
      </c>
      <c r="K340" s="100">
        <f t="shared" si="56"/>
        <v>10</v>
      </c>
      <c r="L340" s="92">
        <v>91.8</v>
      </c>
      <c r="M340" s="61" t="s">
        <v>660</v>
      </c>
      <c r="N340" s="91" t="s">
        <v>661</v>
      </c>
    </row>
    <row r="341" spans="1:14" ht="95.1" customHeight="1">
      <c r="A341" s="42" t="s">
        <v>464</v>
      </c>
      <c r="B341" s="43"/>
      <c r="C341" s="44" t="s">
        <v>470</v>
      </c>
      <c r="D341" s="5" t="s">
        <v>36</v>
      </c>
      <c r="E341" s="43" t="s">
        <v>469</v>
      </c>
      <c r="F341" s="43">
        <v>19.899999999999999</v>
      </c>
      <c r="G341" s="66">
        <v>4.9000000000000004</v>
      </c>
      <c r="H341" s="52" t="str">
        <f t="shared" ref="H341:H416" si="57">IF(G341="&lt;2.5",480,IF($G341&lt;=0,TEXT("?",0),IF(3000/($G341^2)&gt;1440,TEXT("&gt;24h",0),ROUND(3000/($G341^2),0)&amp;TEXT("min",0))))</f>
        <v>125min</v>
      </c>
      <c r="I341" s="75" t="str">
        <f t="shared" ref="I341:I416" si="58">IF(G341="&lt;2.5","&gt;24h",IF($G341&lt;=0,TEXT("?",0),IF(12000/($G341^2)&gt;1440,TEXT("&gt;24h",0),ROUND(12000/($G341^2),0)&amp;TEXT("min",0))))</f>
        <v>500min</v>
      </c>
      <c r="J341" s="75">
        <f t="shared" ref="J341:J416" si="59">IF(G341="&lt;2.5",13,IF($G341&lt;=0,TEXT("?",0),ROUND(2*$G341^2,0)))</f>
        <v>48</v>
      </c>
      <c r="K341" s="100">
        <f t="shared" si="56"/>
        <v>12</v>
      </c>
      <c r="L341" s="66">
        <v>94.7</v>
      </c>
      <c r="M341" s="36" t="s">
        <v>15</v>
      </c>
      <c r="N341" s="85" t="s">
        <v>15</v>
      </c>
    </row>
    <row r="342" spans="1:14" ht="95.1" customHeight="1">
      <c r="A342" s="23" t="s">
        <v>464</v>
      </c>
      <c r="B342" s="43" t="s">
        <v>471</v>
      </c>
      <c r="C342" s="46">
        <v>30.82</v>
      </c>
      <c r="D342" s="25" t="s">
        <v>130</v>
      </c>
      <c r="E342" s="25" t="s">
        <v>472</v>
      </c>
      <c r="F342" s="43">
        <v>134</v>
      </c>
      <c r="G342" s="66">
        <v>6.2</v>
      </c>
      <c r="H342" s="52" t="str">
        <f t="shared" si="57"/>
        <v>78min</v>
      </c>
      <c r="I342" s="75" t="str">
        <f t="shared" si="58"/>
        <v>312min</v>
      </c>
      <c r="J342" s="75">
        <f t="shared" si="59"/>
        <v>77</v>
      </c>
      <c r="K342" s="100">
        <f t="shared" si="56"/>
        <v>19.25</v>
      </c>
      <c r="L342" s="66">
        <v>99</v>
      </c>
      <c r="M342" s="36" t="s">
        <v>15</v>
      </c>
      <c r="N342" s="85" t="s">
        <v>15</v>
      </c>
    </row>
    <row r="343" spans="1:14" ht="95.1" customHeight="1">
      <c r="A343" s="23" t="s">
        <v>464</v>
      </c>
      <c r="B343" s="43"/>
      <c r="C343" s="44" t="s">
        <v>473</v>
      </c>
      <c r="D343" s="25" t="s">
        <v>130</v>
      </c>
      <c r="E343" s="25" t="s">
        <v>474</v>
      </c>
      <c r="F343" s="43">
        <v>134</v>
      </c>
      <c r="G343" s="66">
        <v>6.2</v>
      </c>
      <c r="H343" s="52" t="str">
        <f t="shared" si="57"/>
        <v>78min</v>
      </c>
      <c r="I343" s="75" t="str">
        <f t="shared" si="58"/>
        <v>312min</v>
      </c>
      <c r="J343" s="75">
        <f t="shared" si="59"/>
        <v>77</v>
      </c>
      <c r="K343" s="100">
        <f t="shared" si="56"/>
        <v>19.25</v>
      </c>
      <c r="L343" s="66">
        <v>99</v>
      </c>
      <c r="M343" s="36" t="s">
        <v>15</v>
      </c>
      <c r="N343" s="85" t="s">
        <v>15</v>
      </c>
    </row>
    <row r="344" spans="1:14" ht="95.1" customHeight="1">
      <c r="A344" s="23" t="s">
        <v>464</v>
      </c>
      <c r="B344" s="43"/>
      <c r="C344" s="24" t="s">
        <v>475</v>
      </c>
      <c r="D344" s="25" t="s">
        <v>130</v>
      </c>
      <c r="E344" s="25" t="s">
        <v>476</v>
      </c>
      <c r="F344" s="43">
        <v>111</v>
      </c>
      <c r="G344" s="66">
        <v>3.5</v>
      </c>
      <c r="H344" s="52" t="str">
        <f t="shared" si="57"/>
        <v>245min</v>
      </c>
      <c r="I344" s="75" t="str">
        <f t="shared" si="58"/>
        <v>980min</v>
      </c>
      <c r="J344" s="75">
        <f t="shared" si="59"/>
        <v>25</v>
      </c>
      <c r="K344" s="100">
        <f t="shared" si="56"/>
        <v>6.25</v>
      </c>
      <c r="L344" s="66">
        <v>99</v>
      </c>
      <c r="M344" s="36" t="s">
        <v>15</v>
      </c>
      <c r="N344" s="85" t="s">
        <v>15</v>
      </c>
    </row>
    <row r="345" spans="1:14" ht="95.1" customHeight="1">
      <c r="A345" s="23" t="s">
        <v>464</v>
      </c>
      <c r="B345" s="43"/>
      <c r="C345" s="44" t="s">
        <v>477</v>
      </c>
      <c r="D345" s="25" t="s">
        <v>130</v>
      </c>
      <c r="E345" s="43" t="s">
        <v>478</v>
      </c>
      <c r="F345" s="43">
        <f>245+22.9</f>
        <v>267.89999999999998</v>
      </c>
      <c r="G345" s="66">
        <v>0.5</v>
      </c>
      <c r="H345" s="52" t="str">
        <f t="shared" si="57"/>
        <v>&gt;24h</v>
      </c>
      <c r="I345" s="75" t="str">
        <f t="shared" si="58"/>
        <v>&gt;24h</v>
      </c>
      <c r="J345" s="75">
        <f t="shared" si="59"/>
        <v>1</v>
      </c>
      <c r="K345" s="100">
        <f t="shared" si="56"/>
        <v>0.25</v>
      </c>
      <c r="L345" s="66">
        <v>81.900000000000006</v>
      </c>
      <c r="M345" s="36" t="s">
        <v>15</v>
      </c>
      <c r="N345" s="85" t="s">
        <v>15</v>
      </c>
    </row>
    <row r="346" spans="1:14" ht="95.1" customHeight="1">
      <c r="A346" s="23" t="s">
        <v>464</v>
      </c>
      <c r="B346" s="43"/>
      <c r="C346" s="24" t="s">
        <v>479</v>
      </c>
      <c r="D346" s="25" t="s">
        <v>93</v>
      </c>
      <c r="E346" s="43" t="s">
        <v>480</v>
      </c>
      <c r="F346" s="43">
        <v>113</v>
      </c>
      <c r="G346" s="66">
        <v>6</v>
      </c>
      <c r="H346" s="52" t="str">
        <f t="shared" si="57"/>
        <v>83min</v>
      </c>
      <c r="I346" s="75" t="str">
        <f t="shared" si="58"/>
        <v>333min</v>
      </c>
      <c r="J346" s="75">
        <f t="shared" si="59"/>
        <v>72</v>
      </c>
      <c r="K346" s="100">
        <f t="shared" si="56"/>
        <v>18</v>
      </c>
      <c r="L346" s="66">
        <v>96</v>
      </c>
      <c r="M346" s="36" t="s">
        <v>15</v>
      </c>
      <c r="N346" s="85" t="s">
        <v>15</v>
      </c>
    </row>
    <row r="347" spans="1:14" ht="95.1" customHeight="1">
      <c r="A347" s="23" t="s">
        <v>464</v>
      </c>
      <c r="B347" s="43"/>
      <c r="C347" s="24" t="s">
        <v>481</v>
      </c>
      <c r="D347" s="25" t="s">
        <v>93</v>
      </c>
      <c r="E347" s="43" t="s">
        <v>482</v>
      </c>
      <c r="F347" s="43">
        <v>125</v>
      </c>
      <c r="G347" s="66">
        <v>3.49</v>
      </c>
      <c r="H347" s="52" t="str">
        <f t="shared" si="57"/>
        <v>246min</v>
      </c>
      <c r="I347" s="75" t="str">
        <f t="shared" si="58"/>
        <v>985min</v>
      </c>
      <c r="J347" s="75">
        <f t="shared" si="59"/>
        <v>24</v>
      </c>
      <c r="K347" s="100">
        <f t="shared" si="56"/>
        <v>6</v>
      </c>
      <c r="L347" s="66">
        <v>80</v>
      </c>
      <c r="M347" s="36" t="s">
        <v>15</v>
      </c>
      <c r="N347" s="85" t="s">
        <v>15</v>
      </c>
    </row>
    <row r="348" spans="1:14" ht="95.1" customHeight="1">
      <c r="A348" s="55" t="s">
        <v>464</v>
      </c>
      <c r="B348" s="88"/>
      <c r="C348" s="57" t="s">
        <v>687</v>
      </c>
      <c r="D348" s="59" t="s">
        <v>93</v>
      </c>
      <c r="E348" s="88" t="s">
        <v>688</v>
      </c>
      <c r="F348" s="88" t="s">
        <v>689</v>
      </c>
      <c r="G348" s="102">
        <v>2.1</v>
      </c>
      <c r="H348" s="52" t="str">
        <f>IF(G348="&lt;2.5",480,IF($G348&lt;=0,TEXT("?",0),IF(3000/($G348^2)&gt;1440,TEXT("&gt;24h",0),ROUND(3000/($G348^2),0)&amp;TEXT("min",0))))</f>
        <v>680min</v>
      </c>
      <c r="I348" s="75" t="str">
        <f>IF(G348="&lt;2.5","&gt;24h",IF($G348&lt;=0,TEXT("?",0),IF(12000/($G348^2)&gt;1440,TEXT("&gt;24h",0),ROUND(12000/($G348^2),0)&amp;TEXT("min",0))))</f>
        <v>&gt;24h</v>
      </c>
      <c r="J348" s="75">
        <f>IF(G348="&lt;2.5",13,IF($G348&lt;=0,TEXT("?",0),ROUND(2*$G348^2,0)))</f>
        <v>9</v>
      </c>
      <c r="K348" s="100">
        <f>J348/4</f>
        <v>2.25</v>
      </c>
      <c r="L348" s="102">
        <v>86.8</v>
      </c>
      <c r="M348" s="61" t="s">
        <v>690</v>
      </c>
      <c r="N348" s="101" t="s">
        <v>691</v>
      </c>
    </row>
    <row r="349" spans="1:14" ht="95.1" customHeight="1">
      <c r="A349" s="23" t="s">
        <v>464</v>
      </c>
      <c r="B349" s="43"/>
      <c r="C349" s="24" t="s">
        <v>483</v>
      </c>
      <c r="D349" s="25" t="s">
        <v>93</v>
      </c>
      <c r="E349" s="43" t="s">
        <v>484</v>
      </c>
      <c r="F349" s="43">
        <v>156</v>
      </c>
      <c r="G349" s="66">
        <v>7.85</v>
      </c>
      <c r="H349" s="52" t="str">
        <f t="shared" si="57"/>
        <v>49min</v>
      </c>
      <c r="I349" s="75" t="str">
        <f t="shared" si="58"/>
        <v>195min</v>
      </c>
      <c r="J349" s="75">
        <f t="shared" si="59"/>
        <v>123</v>
      </c>
      <c r="K349" s="100">
        <f t="shared" si="56"/>
        <v>30.75</v>
      </c>
      <c r="L349" s="66">
        <v>85.8</v>
      </c>
      <c r="M349" s="36" t="s">
        <v>15</v>
      </c>
      <c r="N349" s="85" t="s">
        <v>15</v>
      </c>
    </row>
    <row r="350" spans="1:14" ht="95.1" customHeight="1">
      <c r="A350" s="55" t="s">
        <v>464</v>
      </c>
      <c r="B350" s="88"/>
      <c r="C350" s="57" t="s">
        <v>812</v>
      </c>
      <c r="D350" s="59" t="s">
        <v>813</v>
      </c>
      <c r="E350" s="88" t="s">
        <v>814</v>
      </c>
      <c r="F350" s="88">
        <v>101</v>
      </c>
      <c r="G350" s="125">
        <v>7.6</v>
      </c>
      <c r="H350" s="52" t="str">
        <f t="shared" si="57"/>
        <v>52min</v>
      </c>
      <c r="I350" s="126" t="str">
        <f t="shared" si="58"/>
        <v>208min</v>
      </c>
      <c r="J350" s="126">
        <f t="shared" si="59"/>
        <v>116</v>
      </c>
      <c r="K350" s="100">
        <f t="shared" si="56"/>
        <v>29</v>
      </c>
      <c r="L350" s="125">
        <v>91.5</v>
      </c>
      <c r="M350" s="61" t="s">
        <v>816</v>
      </c>
      <c r="N350" s="61" t="s">
        <v>817</v>
      </c>
    </row>
    <row r="351" spans="1:14" ht="95.1" customHeight="1">
      <c r="A351" s="55" t="s">
        <v>464</v>
      </c>
      <c r="B351" s="88"/>
      <c r="C351" s="57" t="s">
        <v>823</v>
      </c>
      <c r="D351" s="59" t="s">
        <v>157</v>
      </c>
      <c r="E351" s="88" t="s">
        <v>815</v>
      </c>
      <c r="F351" s="88" t="s">
        <v>670</v>
      </c>
      <c r="G351" s="94">
        <v>1.18</v>
      </c>
      <c r="H351" s="52" t="str">
        <f t="shared" ref="H351" si="60">IF(G351="&lt;2.5",480,IF($G351&lt;=0,TEXT("?",0),IF(3000/($G351^2)&gt;1440,TEXT("&gt;24h",0),ROUND(3000/($G351^2),0)&amp;TEXT("min",0))))</f>
        <v>&gt;24h</v>
      </c>
      <c r="I351" s="75" t="str">
        <f t="shared" ref="I351" si="61">IF(G351="&lt;2.5","&gt;24h",IF($G351&lt;=0,TEXT("?",0),IF(12000/($G351^2)&gt;1440,TEXT("&gt;24h",0),ROUND(12000/($G351^2),0)&amp;TEXT("min",0))))</f>
        <v>&gt;24h</v>
      </c>
      <c r="J351" s="75">
        <f t="shared" ref="J351" si="62">IF(G351="&lt;2.5",13,IF($G351&lt;=0,TEXT("?",0),ROUND(2*$G351^2,0)))</f>
        <v>3</v>
      </c>
      <c r="K351" s="100">
        <f t="shared" si="56"/>
        <v>0.75</v>
      </c>
      <c r="L351" s="94">
        <v>101</v>
      </c>
      <c r="M351" s="61" t="s">
        <v>665</v>
      </c>
      <c r="N351" s="93" t="s">
        <v>671</v>
      </c>
    </row>
    <row r="352" spans="1:14" ht="95.1" customHeight="1">
      <c r="A352" s="23" t="s">
        <v>485</v>
      </c>
      <c r="B352" s="43"/>
      <c r="C352" s="24" t="s">
        <v>486</v>
      </c>
      <c r="D352" s="25" t="s">
        <v>12</v>
      </c>
      <c r="E352" s="43" t="s">
        <v>487</v>
      </c>
      <c r="F352" s="43">
        <v>21</v>
      </c>
      <c r="G352" s="66">
        <v>2.4500000000000002</v>
      </c>
      <c r="H352" s="52" t="str">
        <f t="shared" si="57"/>
        <v>500min</v>
      </c>
      <c r="I352" s="75" t="str">
        <f t="shared" si="58"/>
        <v>&gt;24h</v>
      </c>
      <c r="J352" s="75">
        <f t="shared" si="59"/>
        <v>12</v>
      </c>
      <c r="K352" s="100">
        <f t="shared" si="56"/>
        <v>3</v>
      </c>
      <c r="L352" s="66">
        <v>81</v>
      </c>
      <c r="M352" s="36" t="s">
        <v>15</v>
      </c>
      <c r="N352" s="85" t="s">
        <v>15</v>
      </c>
    </row>
    <row r="353" spans="1:14" ht="95.1" customHeight="1">
      <c r="A353" s="23" t="s">
        <v>485</v>
      </c>
      <c r="B353" s="43"/>
      <c r="C353" s="24" t="s">
        <v>488</v>
      </c>
      <c r="D353" s="25" t="s">
        <v>12</v>
      </c>
      <c r="E353" s="43" t="s">
        <v>489</v>
      </c>
      <c r="F353" s="43">
        <v>11.2</v>
      </c>
      <c r="G353" s="66">
        <v>3.36</v>
      </c>
      <c r="H353" s="52" t="str">
        <f t="shared" si="57"/>
        <v>266min</v>
      </c>
      <c r="I353" s="75" t="str">
        <f t="shared" si="58"/>
        <v>1063min</v>
      </c>
      <c r="J353" s="75">
        <f t="shared" si="59"/>
        <v>23</v>
      </c>
      <c r="K353" s="100">
        <f t="shared" si="56"/>
        <v>5.75</v>
      </c>
      <c r="L353" s="66">
        <v>88.3</v>
      </c>
      <c r="M353" s="36" t="s">
        <v>15</v>
      </c>
      <c r="N353" s="85" t="s">
        <v>15</v>
      </c>
    </row>
    <row r="354" spans="1:14" ht="95.1" customHeight="1">
      <c r="A354" s="23" t="s">
        <v>485</v>
      </c>
      <c r="B354" s="43" t="s">
        <v>15</v>
      </c>
      <c r="C354" s="24" t="s">
        <v>490</v>
      </c>
      <c r="D354" s="25" t="s">
        <v>12</v>
      </c>
      <c r="E354" s="43" t="s">
        <v>489</v>
      </c>
      <c r="F354" s="43">
        <v>11.2</v>
      </c>
      <c r="G354" s="66">
        <v>2.5</v>
      </c>
      <c r="H354" s="52" t="str">
        <f t="shared" si="57"/>
        <v>480min</v>
      </c>
      <c r="I354" s="75" t="str">
        <f t="shared" si="58"/>
        <v>&gt;24h</v>
      </c>
      <c r="J354" s="75">
        <f t="shared" si="59"/>
        <v>13</v>
      </c>
      <c r="K354" s="100">
        <f t="shared" si="56"/>
        <v>3.25</v>
      </c>
      <c r="L354" s="66">
        <v>92</v>
      </c>
      <c r="M354" s="36" t="s">
        <v>15</v>
      </c>
      <c r="N354" s="85" t="s">
        <v>15</v>
      </c>
    </row>
    <row r="355" spans="1:14" ht="95.1" customHeight="1">
      <c r="A355" s="23" t="s">
        <v>491</v>
      </c>
      <c r="B355" s="43"/>
      <c r="C355" s="24" t="s">
        <v>492</v>
      </c>
      <c r="D355" s="25" t="s">
        <v>12</v>
      </c>
      <c r="E355" s="43" t="s">
        <v>493</v>
      </c>
      <c r="F355" s="43">
        <v>20</v>
      </c>
      <c r="G355" s="66">
        <v>3.9</v>
      </c>
      <c r="H355" s="52" t="str">
        <f t="shared" si="57"/>
        <v>197min</v>
      </c>
      <c r="I355" s="75" t="str">
        <f t="shared" si="58"/>
        <v>789min</v>
      </c>
      <c r="J355" s="75">
        <f t="shared" si="59"/>
        <v>30</v>
      </c>
      <c r="K355" s="100">
        <f t="shared" si="56"/>
        <v>7.5</v>
      </c>
      <c r="L355" s="66">
        <v>98.5</v>
      </c>
      <c r="M355" s="36" t="s">
        <v>15</v>
      </c>
      <c r="N355" s="85" t="s">
        <v>15</v>
      </c>
    </row>
    <row r="356" spans="1:14" ht="95.1" customHeight="1">
      <c r="A356" s="23" t="s">
        <v>491</v>
      </c>
      <c r="B356" s="43" t="s">
        <v>15</v>
      </c>
      <c r="C356" s="24" t="s">
        <v>494</v>
      </c>
      <c r="D356" s="25" t="s">
        <v>12</v>
      </c>
      <c r="E356" s="43" t="s">
        <v>495</v>
      </c>
      <c r="F356" s="43">
        <v>20</v>
      </c>
      <c r="G356" s="66">
        <v>2.5</v>
      </c>
      <c r="H356" s="52" t="str">
        <f t="shared" si="57"/>
        <v>480min</v>
      </c>
      <c r="I356" s="75" t="str">
        <f t="shared" si="58"/>
        <v>&gt;24h</v>
      </c>
      <c r="J356" s="75">
        <f t="shared" si="59"/>
        <v>13</v>
      </c>
      <c r="K356" s="100">
        <f t="shared" si="56"/>
        <v>3.25</v>
      </c>
      <c r="L356" s="66">
        <v>83</v>
      </c>
      <c r="M356" s="36" t="s">
        <v>15</v>
      </c>
      <c r="N356" s="85" t="s">
        <v>15</v>
      </c>
    </row>
    <row r="357" spans="1:14" ht="95.1" customHeight="1">
      <c r="A357" s="23" t="s">
        <v>496</v>
      </c>
      <c r="B357" s="43"/>
      <c r="C357" s="24" t="s">
        <v>497</v>
      </c>
      <c r="D357" s="25" t="s">
        <v>93</v>
      </c>
      <c r="E357" s="43" t="s">
        <v>498</v>
      </c>
      <c r="F357" s="43" t="s">
        <v>499</v>
      </c>
      <c r="G357" s="66">
        <v>5.8</v>
      </c>
      <c r="H357" s="52" t="str">
        <f t="shared" si="57"/>
        <v>89min</v>
      </c>
      <c r="I357" s="75" t="str">
        <f t="shared" si="58"/>
        <v>357min</v>
      </c>
      <c r="J357" s="75">
        <f t="shared" si="59"/>
        <v>67</v>
      </c>
      <c r="K357" s="100">
        <f t="shared" si="56"/>
        <v>16.75</v>
      </c>
      <c r="L357" s="66">
        <v>89</v>
      </c>
      <c r="M357" s="36" t="s">
        <v>15</v>
      </c>
      <c r="N357" s="85" t="s">
        <v>15</v>
      </c>
    </row>
    <row r="358" spans="1:14" ht="95.1" customHeight="1">
      <c r="A358" s="28" t="s">
        <v>500</v>
      </c>
      <c r="B358" s="9" t="s">
        <v>15</v>
      </c>
      <c r="C358" s="35" t="s">
        <v>501</v>
      </c>
      <c r="D358" s="25" t="s">
        <v>87</v>
      </c>
      <c r="E358" s="36" t="s">
        <v>88</v>
      </c>
      <c r="F358" s="25">
        <v>3.5</v>
      </c>
      <c r="G358" s="66">
        <v>4.0999999999999996</v>
      </c>
      <c r="H358" s="52" t="str">
        <f t="shared" si="57"/>
        <v>178min</v>
      </c>
      <c r="I358" s="75" t="str">
        <f t="shared" si="58"/>
        <v>714min</v>
      </c>
      <c r="J358" s="75">
        <f t="shared" si="59"/>
        <v>34</v>
      </c>
      <c r="K358" s="100">
        <f t="shared" si="56"/>
        <v>8.5</v>
      </c>
      <c r="L358" s="66">
        <v>93</v>
      </c>
      <c r="M358" s="36" t="s">
        <v>15</v>
      </c>
      <c r="N358" s="85" t="s">
        <v>15</v>
      </c>
    </row>
    <row r="359" spans="1:14" ht="95.1" customHeight="1">
      <c r="A359" s="23" t="s">
        <v>500</v>
      </c>
      <c r="C359" s="24" t="s">
        <v>502</v>
      </c>
      <c r="D359" s="25" t="s">
        <v>87</v>
      </c>
      <c r="E359" s="43" t="s">
        <v>88</v>
      </c>
      <c r="F359" s="43">
        <v>3.5</v>
      </c>
      <c r="G359" s="66">
        <v>5.78</v>
      </c>
      <c r="H359" s="52" t="str">
        <f t="shared" si="57"/>
        <v>90min</v>
      </c>
      <c r="I359" s="75" t="str">
        <f t="shared" si="58"/>
        <v>359min</v>
      </c>
      <c r="J359" s="75">
        <f t="shared" si="59"/>
        <v>67</v>
      </c>
      <c r="K359" s="100">
        <f t="shared" si="56"/>
        <v>16.75</v>
      </c>
      <c r="L359" s="66">
        <v>95</v>
      </c>
      <c r="M359" s="36" t="s">
        <v>15</v>
      </c>
      <c r="N359" s="85" t="s">
        <v>15</v>
      </c>
    </row>
    <row r="360" spans="1:14" ht="95.1" customHeight="1">
      <c r="A360" s="55" t="s">
        <v>832</v>
      </c>
      <c r="B360" s="140"/>
      <c r="C360" s="57" t="s">
        <v>833</v>
      </c>
      <c r="D360" s="59" t="s">
        <v>834</v>
      </c>
      <c r="E360" s="88" t="s">
        <v>835</v>
      </c>
      <c r="F360" s="88">
        <v>4.5999999999999996</v>
      </c>
      <c r="G360" s="137">
        <v>4.7</v>
      </c>
      <c r="H360" s="138" t="str">
        <f>IF(G360="&lt;2.5",480,IF($G360&lt;=0,TEXT("?",0),IF(3000/($G360^2)&gt;1440,TEXT("&gt;24h",0),ROUND(3000/($G360^2),0)&amp;TEXT("min",0))))</f>
        <v>136min</v>
      </c>
      <c r="I360" s="139" t="str">
        <f>IF(G360="&lt;2.5","&gt;24h",IF($G360&lt;=0,TEXT("?",0),IF(12000/($G360^2)&gt;1440,TEXT("&gt;24h",0),ROUND(12000/($G360^2),0)&amp;TEXT("min",0))))</f>
        <v>543min</v>
      </c>
      <c r="J360" s="139">
        <f>IF(G360="&lt;2.5",13,IF($G360&lt;=0,TEXT("?",0),ROUND(2*$G360^2,0)))</f>
        <v>44</v>
      </c>
      <c r="K360" s="100">
        <f t="shared" ref="K360" si="63">J360/4</f>
        <v>11</v>
      </c>
      <c r="L360" s="137">
        <v>127</v>
      </c>
      <c r="M360" s="61" t="s">
        <v>830</v>
      </c>
      <c r="N360" s="136" t="s">
        <v>836</v>
      </c>
    </row>
    <row r="361" spans="1:14" ht="95.1" customHeight="1">
      <c r="A361" s="28" t="s">
        <v>503</v>
      </c>
      <c r="B361" s="9"/>
      <c r="C361" s="35" t="s">
        <v>504</v>
      </c>
      <c r="D361" s="25" t="s">
        <v>28</v>
      </c>
      <c r="E361" s="25" t="s">
        <v>505</v>
      </c>
      <c r="F361" s="25">
        <v>16</v>
      </c>
      <c r="G361" s="66">
        <v>10.5</v>
      </c>
      <c r="H361" s="52" t="str">
        <f t="shared" si="57"/>
        <v>27min</v>
      </c>
      <c r="I361" s="75" t="str">
        <f t="shared" si="58"/>
        <v>109min</v>
      </c>
      <c r="J361" s="75">
        <f t="shared" si="59"/>
        <v>221</v>
      </c>
      <c r="K361" s="100">
        <f t="shared" si="56"/>
        <v>55.25</v>
      </c>
      <c r="L361" s="66">
        <v>110</v>
      </c>
      <c r="M361" s="36" t="s">
        <v>15</v>
      </c>
      <c r="N361" s="85" t="s">
        <v>15</v>
      </c>
    </row>
    <row r="362" spans="1:14" ht="95.1" customHeight="1">
      <c r="A362" s="115" t="s">
        <v>756</v>
      </c>
      <c r="B362" s="110"/>
      <c r="C362" s="109" t="s">
        <v>757</v>
      </c>
      <c r="D362" s="111" t="s">
        <v>758</v>
      </c>
      <c r="E362" s="109" t="s">
        <v>759</v>
      </c>
      <c r="F362" s="110">
        <v>7.3</v>
      </c>
      <c r="G362" s="7">
        <v>3.8</v>
      </c>
      <c r="H362" s="6" t="str">
        <f>IF(G362="&lt;2.5",480,IF($G362&lt;=0,TEXT("?",0),IF(3000/($G362^2)&gt;1440,TEXT("&gt;24h",0),ROUND(3000/($G362^2),0)&amp;TEXT("min",0))))</f>
        <v>208min</v>
      </c>
      <c r="I362" s="9" t="str">
        <f>IF(G362="&lt;2.5","&gt;24h",IF($G362&lt;=0,TEXT("?",0),IF(12000/($G362^2)&gt;1440,TEXT("&gt;24h",0),ROUND(12000/($G362^2),0)&amp;TEXT("min",0))))</f>
        <v>831min</v>
      </c>
      <c r="J362" s="9">
        <f>IF(G362="&lt;2.5",13,IF($G362&lt;=0,TEXT("?",0),ROUND(2*$G362^2,0)))</f>
        <v>29</v>
      </c>
      <c r="K362" s="100">
        <f>J362/4</f>
        <v>7.25</v>
      </c>
      <c r="L362" s="7">
        <v>96.3</v>
      </c>
      <c r="M362" s="36" t="s">
        <v>761</v>
      </c>
      <c r="N362" s="85" t="s">
        <v>760</v>
      </c>
    </row>
    <row r="363" spans="1:14" ht="95.1" customHeight="1">
      <c r="A363" s="55" t="s">
        <v>692</v>
      </c>
      <c r="B363" s="37"/>
      <c r="C363" s="35" t="s">
        <v>693</v>
      </c>
      <c r="D363" s="63" t="s">
        <v>694</v>
      </c>
      <c r="E363" s="63" t="s">
        <v>695</v>
      </c>
      <c r="F363" s="63">
        <v>25</v>
      </c>
      <c r="G363" s="78">
        <v>12.6</v>
      </c>
      <c r="H363" s="52" t="str">
        <f>IF(G363="&lt;2.5",480,IF($G363&lt;=0,TEXT("?",0),IF(3000/($G363^2)&gt;1440,TEXT("&gt;24h",0),ROUND(3000/($G363^2),0)&amp;TEXT("min",0))))</f>
        <v>19min</v>
      </c>
      <c r="I363" s="75" t="str">
        <f>IF(G363="&lt;2.5","&gt;24h",IF($G363&lt;=0,TEXT("?",0),IF(12000/($G363^2)&gt;1440,TEXT("&gt;24h",0),ROUND(12000/($G363^2),0)&amp;TEXT("min",0))))</f>
        <v>76min</v>
      </c>
      <c r="J363" s="75">
        <f>IF(G363="&lt;2.5",13,IF($G363&lt;=0,TEXT("?",0),ROUND(2*$G363^2,0)))</f>
        <v>318</v>
      </c>
      <c r="K363" s="100">
        <f>J363/4</f>
        <v>79.5</v>
      </c>
      <c r="L363" s="78">
        <v>109</v>
      </c>
      <c r="M363" s="61" t="s">
        <v>690</v>
      </c>
      <c r="N363" s="103" t="s">
        <v>696</v>
      </c>
    </row>
    <row r="364" spans="1:14" ht="95.1" customHeight="1">
      <c r="A364" s="23" t="s">
        <v>506</v>
      </c>
      <c r="B364" s="37"/>
      <c r="C364" s="17" t="s">
        <v>507</v>
      </c>
      <c r="D364" s="5" t="s">
        <v>508</v>
      </c>
      <c r="E364" s="5" t="s">
        <v>509</v>
      </c>
      <c r="F364" s="5">
        <v>11.5</v>
      </c>
      <c r="G364" s="78">
        <v>3.6</v>
      </c>
      <c r="H364" s="52" t="str">
        <f t="shared" si="57"/>
        <v>231min</v>
      </c>
      <c r="I364" s="75" t="b">
        <f>J363=IF(G364="&lt;2.5","&gt;24h",IF($G364&lt;=0,TEXT("?",0),IF(12000/($G364^2)&gt;1440,TEXT("&gt;24h",0),ROUND(12000/($G364^2),0)&amp;TEXT("min",0))))</f>
        <v>0</v>
      </c>
      <c r="J364" s="75">
        <f t="shared" si="59"/>
        <v>26</v>
      </c>
      <c r="K364" s="100">
        <f t="shared" si="56"/>
        <v>6.5</v>
      </c>
      <c r="L364" s="78">
        <v>100</v>
      </c>
      <c r="M364" s="36" t="s">
        <v>15</v>
      </c>
      <c r="N364" s="85" t="s">
        <v>15</v>
      </c>
    </row>
    <row r="365" spans="1:14" ht="95.1" customHeight="1">
      <c r="A365" s="23" t="s">
        <v>506</v>
      </c>
      <c r="B365" s="37"/>
      <c r="C365" s="17" t="s">
        <v>510</v>
      </c>
      <c r="D365" s="5" t="s">
        <v>508</v>
      </c>
      <c r="E365" s="5" t="s">
        <v>509</v>
      </c>
      <c r="F365" s="5">
        <v>4.4000000000000004</v>
      </c>
      <c r="G365" s="78">
        <v>6.5</v>
      </c>
      <c r="H365" s="52" t="str">
        <f t="shared" si="57"/>
        <v>71min</v>
      </c>
      <c r="I365" s="75" t="str">
        <f t="shared" si="58"/>
        <v>284min</v>
      </c>
      <c r="J365" s="75">
        <f t="shared" si="59"/>
        <v>85</v>
      </c>
      <c r="K365" s="100">
        <f t="shared" si="56"/>
        <v>21.25</v>
      </c>
      <c r="L365" s="78">
        <v>110</v>
      </c>
      <c r="M365" s="36" t="s">
        <v>15</v>
      </c>
      <c r="N365" s="85" t="s">
        <v>15</v>
      </c>
    </row>
    <row r="366" spans="1:14" ht="95.1" customHeight="1">
      <c r="A366" s="23" t="s">
        <v>506</v>
      </c>
      <c r="B366" s="43"/>
      <c r="C366" s="24" t="s">
        <v>511</v>
      </c>
      <c r="D366" s="25" t="s">
        <v>115</v>
      </c>
      <c r="E366" s="43" t="s">
        <v>301</v>
      </c>
      <c r="F366" s="43">
        <v>9.4</v>
      </c>
      <c r="G366" s="66">
        <v>6.8</v>
      </c>
      <c r="H366" s="52" t="str">
        <f t="shared" si="57"/>
        <v>65min</v>
      </c>
      <c r="I366" s="75" t="str">
        <f t="shared" si="58"/>
        <v>260min</v>
      </c>
      <c r="J366" s="75">
        <f t="shared" si="59"/>
        <v>92</v>
      </c>
      <c r="K366" s="100">
        <f t="shared" si="56"/>
        <v>23</v>
      </c>
      <c r="L366" s="66">
        <v>101</v>
      </c>
      <c r="M366" s="36" t="s">
        <v>15</v>
      </c>
      <c r="N366" s="85" t="s">
        <v>15</v>
      </c>
    </row>
    <row r="367" spans="1:14" ht="95.1" customHeight="1">
      <c r="A367" s="23" t="s">
        <v>506</v>
      </c>
      <c r="B367" s="43"/>
      <c r="C367" s="24" t="s">
        <v>512</v>
      </c>
      <c r="D367" s="25" t="s">
        <v>115</v>
      </c>
      <c r="E367" s="43" t="s">
        <v>301</v>
      </c>
      <c r="F367" s="43">
        <v>9.4</v>
      </c>
      <c r="G367" s="66">
        <v>3.9</v>
      </c>
      <c r="H367" s="52" t="str">
        <f t="shared" si="57"/>
        <v>197min</v>
      </c>
      <c r="I367" s="75" t="str">
        <f t="shared" si="58"/>
        <v>789min</v>
      </c>
      <c r="J367" s="75">
        <f t="shared" si="59"/>
        <v>30</v>
      </c>
      <c r="K367" s="100">
        <f t="shared" si="56"/>
        <v>7.5</v>
      </c>
      <c r="L367" s="66">
        <v>98</v>
      </c>
      <c r="M367" s="36" t="s">
        <v>15</v>
      </c>
      <c r="N367" s="85" t="s">
        <v>15</v>
      </c>
    </row>
    <row r="368" spans="1:14" ht="95.1" customHeight="1">
      <c r="A368" s="23" t="s">
        <v>506</v>
      </c>
      <c r="B368" s="43"/>
      <c r="C368" s="24" t="s">
        <v>513</v>
      </c>
      <c r="D368" s="25" t="s">
        <v>12</v>
      </c>
      <c r="E368" s="43" t="s">
        <v>514</v>
      </c>
      <c r="F368" s="43">
        <v>4.8</v>
      </c>
      <c r="G368" s="66">
        <v>7.5</v>
      </c>
      <c r="H368" s="52" t="str">
        <f t="shared" si="57"/>
        <v>53min</v>
      </c>
      <c r="I368" s="75" t="str">
        <f t="shared" si="58"/>
        <v>213min</v>
      </c>
      <c r="J368" s="75">
        <f t="shared" si="59"/>
        <v>113</v>
      </c>
      <c r="K368" s="100">
        <f t="shared" si="56"/>
        <v>28.25</v>
      </c>
      <c r="L368" s="66">
        <v>98</v>
      </c>
      <c r="M368" s="36" t="s">
        <v>15</v>
      </c>
      <c r="N368" s="85" t="s">
        <v>15</v>
      </c>
    </row>
    <row r="369" spans="1:14" ht="95.1" customHeight="1">
      <c r="A369" s="23" t="s">
        <v>506</v>
      </c>
      <c r="B369" s="43"/>
      <c r="C369" s="24" t="s">
        <v>515</v>
      </c>
      <c r="D369" s="43" t="s">
        <v>516</v>
      </c>
      <c r="E369" s="43" t="s">
        <v>517</v>
      </c>
      <c r="F369" s="43">
        <v>7</v>
      </c>
      <c r="G369" s="66">
        <v>3</v>
      </c>
      <c r="H369" s="52" t="str">
        <f t="shared" si="57"/>
        <v>333min</v>
      </c>
      <c r="I369" s="75" t="str">
        <f t="shared" si="58"/>
        <v>1333min</v>
      </c>
      <c r="J369" s="75">
        <f t="shared" si="59"/>
        <v>18</v>
      </c>
      <c r="K369" s="100">
        <f t="shared" si="56"/>
        <v>4.5</v>
      </c>
      <c r="L369" s="66">
        <v>103</v>
      </c>
      <c r="M369" s="36" t="s">
        <v>15</v>
      </c>
      <c r="N369" s="85" t="s">
        <v>15</v>
      </c>
    </row>
    <row r="370" spans="1:14" ht="95.1" customHeight="1">
      <c r="A370" s="23" t="s">
        <v>506</v>
      </c>
      <c r="B370" s="19"/>
      <c r="C370" s="24" t="s">
        <v>518</v>
      </c>
      <c r="D370" s="25" t="s">
        <v>305</v>
      </c>
      <c r="E370" s="43" t="s">
        <v>519</v>
      </c>
      <c r="F370" s="43">
        <v>9.1</v>
      </c>
      <c r="G370" s="66">
        <v>1.3</v>
      </c>
      <c r="H370" s="52" t="str">
        <f t="shared" si="57"/>
        <v>&gt;24h</v>
      </c>
      <c r="I370" s="75" t="str">
        <f t="shared" si="58"/>
        <v>&gt;24h</v>
      </c>
      <c r="J370" s="75">
        <f t="shared" si="59"/>
        <v>3</v>
      </c>
      <c r="K370" s="100">
        <f t="shared" si="56"/>
        <v>0.75</v>
      </c>
      <c r="L370" s="66">
        <v>98</v>
      </c>
      <c r="M370" s="36" t="s">
        <v>15</v>
      </c>
      <c r="N370" s="85" t="s">
        <v>15</v>
      </c>
    </row>
    <row r="371" spans="1:14" ht="95.1" customHeight="1">
      <c r="A371" s="42" t="s">
        <v>506</v>
      </c>
      <c r="C371" s="44" t="s">
        <v>520</v>
      </c>
      <c r="D371" s="25" t="s">
        <v>305</v>
      </c>
      <c r="E371" s="43" t="s">
        <v>519</v>
      </c>
      <c r="F371" s="43">
        <v>10.1</v>
      </c>
      <c r="G371" s="66">
        <v>1.4</v>
      </c>
      <c r="H371" s="52" t="str">
        <f t="shared" si="57"/>
        <v>&gt;24h</v>
      </c>
      <c r="I371" s="75" t="str">
        <f t="shared" si="58"/>
        <v>&gt;24h</v>
      </c>
      <c r="J371" s="75">
        <f t="shared" si="59"/>
        <v>4</v>
      </c>
      <c r="K371" s="100">
        <f t="shared" si="56"/>
        <v>1</v>
      </c>
      <c r="L371" s="66">
        <v>90</v>
      </c>
      <c r="M371" s="36" t="s">
        <v>15</v>
      </c>
      <c r="N371" s="85" t="s">
        <v>15</v>
      </c>
    </row>
    <row r="372" spans="1:14" ht="95.1" customHeight="1">
      <c r="A372" s="53" t="s">
        <v>506</v>
      </c>
      <c r="B372" s="70"/>
      <c r="C372" s="54" t="s">
        <v>606</v>
      </c>
      <c r="D372" s="59" t="s">
        <v>305</v>
      </c>
      <c r="E372" s="50" t="s">
        <v>607</v>
      </c>
      <c r="F372" s="58">
        <v>5.8</v>
      </c>
      <c r="G372" s="66">
        <v>4.9000000000000004</v>
      </c>
      <c r="H372" s="52" t="str">
        <f t="shared" ref="H372:H373" si="64">IF(G372="&lt;2.5",480,IF($G372&lt;=0,TEXT("?",0),IF(3000/($G372^2)&gt;1440,TEXT("&gt;24h",0),ROUND(3000/($G372^2),0)&amp;TEXT("min",0))))</f>
        <v>125min</v>
      </c>
      <c r="I372" s="75" t="str">
        <f t="shared" ref="I372:I373" si="65">IF(G372="&lt;2.5","&gt;24h",IF($G372&lt;=0,TEXT("?",0),IF(12000/($G372^2)&gt;1440,TEXT("&gt;24h",0),ROUND(12000/($G372^2),0)&amp;TEXT("min",0))))</f>
        <v>500min</v>
      </c>
      <c r="J372" s="75">
        <f t="shared" ref="J372:J373" si="66">IF(G372="&lt;2.5",13,IF($G372&lt;=0,TEXT("?",0),ROUND(2*$G372^2,0)))</f>
        <v>48</v>
      </c>
      <c r="K372" s="100">
        <f t="shared" si="56"/>
        <v>12</v>
      </c>
      <c r="L372" s="66">
        <v>98</v>
      </c>
      <c r="M372" s="67" t="s">
        <v>639</v>
      </c>
      <c r="N372" s="85" t="s">
        <v>611</v>
      </c>
    </row>
    <row r="373" spans="1:14" ht="95.1" customHeight="1">
      <c r="A373" s="53" t="s">
        <v>506</v>
      </c>
      <c r="B373" s="70"/>
      <c r="C373" s="54" t="s">
        <v>606</v>
      </c>
      <c r="D373" s="59" t="s">
        <v>305</v>
      </c>
      <c r="E373" s="50" t="s">
        <v>608</v>
      </c>
      <c r="F373" s="58">
        <v>5.8</v>
      </c>
      <c r="G373" s="66">
        <v>4.9000000000000004</v>
      </c>
      <c r="H373" s="52" t="str">
        <f t="shared" si="64"/>
        <v>125min</v>
      </c>
      <c r="I373" s="75" t="str">
        <f t="shared" si="65"/>
        <v>500min</v>
      </c>
      <c r="J373" s="75">
        <f t="shared" si="66"/>
        <v>48</v>
      </c>
      <c r="K373" s="100">
        <f t="shared" si="56"/>
        <v>12</v>
      </c>
      <c r="L373" s="66">
        <v>98</v>
      </c>
      <c r="M373" s="83" t="s">
        <v>639</v>
      </c>
      <c r="N373" s="85" t="s">
        <v>611</v>
      </c>
    </row>
    <row r="374" spans="1:14" ht="95.1" customHeight="1">
      <c r="A374" s="53" t="s">
        <v>506</v>
      </c>
      <c r="B374" s="70"/>
      <c r="C374" s="54" t="s">
        <v>606</v>
      </c>
      <c r="D374" s="59" t="s">
        <v>305</v>
      </c>
      <c r="E374" s="50" t="s">
        <v>609</v>
      </c>
      <c r="F374" s="58">
        <v>5.8</v>
      </c>
      <c r="G374" s="66">
        <v>3.7</v>
      </c>
      <c r="H374" s="52" t="str">
        <f t="shared" ref="H374:H375" si="67">IF(G374="&lt;2.5",480,IF($G374&lt;=0,TEXT("?",0),IF(3000/($G374^2)&gt;1440,TEXT("&gt;24h",0),ROUND(3000/($G374^2),0)&amp;TEXT("min",0))))</f>
        <v>219min</v>
      </c>
      <c r="I374" s="75" t="str">
        <f t="shared" ref="I374:I375" si="68">IF(G374="&lt;2.5","&gt;24h",IF($G374&lt;=0,TEXT("?",0),IF(12000/($G374^2)&gt;1440,TEXT("&gt;24h",0),ROUND(12000/($G374^2),0)&amp;TEXT("min",0))))</f>
        <v>877min</v>
      </c>
      <c r="J374" s="75">
        <f t="shared" ref="J374:J375" si="69">IF(G374="&lt;2.5",13,IF($G374&lt;=0,TEXT("?",0),ROUND(2*$G374^2,0)))</f>
        <v>27</v>
      </c>
      <c r="K374" s="100">
        <f t="shared" si="56"/>
        <v>6.75</v>
      </c>
      <c r="L374" s="66">
        <v>109</v>
      </c>
      <c r="M374" s="83" t="s">
        <v>639</v>
      </c>
      <c r="N374" s="85" t="s">
        <v>611</v>
      </c>
    </row>
    <row r="375" spans="1:14" ht="95.1" customHeight="1">
      <c r="A375" s="53" t="s">
        <v>506</v>
      </c>
      <c r="B375" s="70"/>
      <c r="C375" s="54" t="s">
        <v>606</v>
      </c>
      <c r="D375" s="59" t="s">
        <v>305</v>
      </c>
      <c r="E375" s="50" t="s">
        <v>610</v>
      </c>
      <c r="F375" s="58">
        <v>5.8</v>
      </c>
      <c r="G375" s="66">
        <v>3.4</v>
      </c>
      <c r="H375" s="52" t="str">
        <f t="shared" si="67"/>
        <v>260min</v>
      </c>
      <c r="I375" s="75" t="str">
        <f t="shared" si="68"/>
        <v>1038min</v>
      </c>
      <c r="J375" s="75">
        <f t="shared" si="69"/>
        <v>23</v>
      </c>
      <c r="K375" s="100">
        <f t="shared" si="56"/>
        <v>5.75</v>
      </c>
      <c r="L375" s="66">
        <v>109</v>
      </c>
      <c r="M375" s="83" t="s">
        <v>639</v>
      </c>
      <c r="N375" s="85" t="s">
        <v>611</v>
      </c>
    </row>
    <row r="376" spans="1:14" ht="95.1" customHeight="1">
      <c r="A376" s="23" t="s">
        <v>506</v>
      </c>
      <c r="B376" s="43"/>
      <c r="C376" s="24" t="s">
        <v>521</v>
      </c>
      <c r="D376" s="25" t="s">
        <v>305</v>
      </c>
      <c r="E376" s="43" t="s">
        <v>509</v>
      </c>
      <c r="F376" s="43">
        <v>8</v>
      </c>
      <c r="G376" s="66">
        <v>2.2000000000000002</v>
      </c>
      <c r="H376" s="52" t="str">
        <f t="shared" si="57"/>
        <v>620min</v>
      </c>
      <c r="I376" s="75" t="str">
        <f t="shared" si="58"/>
        <v>&gt;24h</v>
      </c>
      <c r="J376" s="75">
        <f t="shared" si="59"/>
        <v>10</v>
      </c>
      <c r="K376" s="100">
        <f t="shared" si="56"/>
        <v>2.5</v>
      </c>
      <c r="L376" s="66">
        <v>100</v>
      </c>
      <c r="M376" s="36" t="s">
        <v>15</v>
      </c>
      <c r="N376" s="85" t="s">
        <v>15</v>
      </c>
    </row>
    <row r="377" spans="1:14" ht="95.1" customHeight="1">
      <c r="A377" s="42" t="s">
        <v>506</v>
      </c>
      <c r="C377" s="44" t="s">
        <v>522</v>
      </c>
      <c r="D377" s="25" t="s">
        <v>305</v>
      </c>
      <c r="E377" s="43" t="s">
        <v>509</v>
      </c>
      <c r="F377" s="43">
        <v>8.5</v>
      </c>
      <c r="G377" s="66">
        <v>2.2999999999999998</v>
      </c>
      <c r="H377" s="52" t="str">
        <f t="shared" si="57"/>
        <v>567min</v>
      </c>
      <c r="I377" s="75" t="str">
        <f t="shared" si="58"/>
        <v>&gt;24h</v>
      </c>
      <c r="J377" s="75">
        <f t="shared" si="59"/>
        <v>11</v>
      </c>
      <c r="K377" s="100">
        <f t="shared" si="56"/>
        <v>2.75</v>
      </c>
      <c r="L377" s="66">
        <v>101</v>
      </c>
      <c r="M377" s="36" t="s">
        <v>15</v>
      </c>
      <c r="N377" s="85"/>
    </row>
    <row r="378" spans="1:14" ht="95.1" customHeight="1">
      <c r="A378" s="53" t="s">
        <v>506</v>
      </c>
      <c r="B378" s="70"/>
      <c r="C378" s="54" t="s">
        <v>587</v>
      </c>
      <c r="D378" s="59" t="s">
        <v>305</v>
      </c>
      <c r="E378" s="50" t="s">
        <v>589</v>
      </c>
      <c r="F378" s="58">
        <v>10.199999999999999</v>
      </c>
      <c r="G378" s="66">
        <v>3.7</v>
      </c>
      <c r="H378" s="52" t="str">
        <f t="shared" ref="H378" si="70">IF(G378="&lt;2.5",480,IF($G378&lt;=0,TEXT("?",0),IF(3000/($G378^2)&gt;1440,TEXT("&gt;24h",0),ROUND(3000/($G378^2),0)&amp;TEXT("min",0))))</f>
        <v>219min</v>
      </c>
      <c r="I378" s="75" t="str">
        <f t="shared" ref="I378" si="71">IF(G378="&lt;2.5","&gt;24h",IF($G378&lt;=0,TEXT("?",0),IF(12000/($G378^2)&gt;1440,TEXT("&gt;24h",0),ROUND(12000/($G378^2),0)&amp;TEXT("min",0))))</f>
        <v>877min</v>
      </c>
      <c r="J378" s="75">
        <f t="shared" ref="J378" si="72">IF(G378="&lt;2.5",13,IF($G378&lt;=0,TEXT("?",0),ROUND(2*$G378^2,0)))</f>
        <v>27</v>
      </c>
      <c r="K378" s="100">
        <f t="shared" si="56"/>
        <v>6.75</v>
      </c>
      <c r="L378" s="66">
        <v>101</v>
      </c>
      <c r="M378" s="67" t="s">
        <v>639</v>
      </c>
      <c r="N378" s="85" t="s">
        <v>592</v>
      </c>
    </row>
    <row r="379" spans="1:14" ht="95.1" customHeight="1">
      <c r="A379" s="53" t="s">
        <v>506</v>
      </c>
      <c r="B379" s="70"/>
      <c r="C379" s="54" t="s">
        <v>587</v>
      </c>
      <c r="D379" s="59" t="s">
        <v>305</v>
      </c>
      <c r="E379" s="50" t="s">
        <v>588</v>
      </c>
      <c r="F379" s="58">
        <v>10.199999999999999</v>
      </c>
      <c r="G379" s="66">
        <v>3.7</v>
      </c>
      <c r="H379" s="52" t="str">
        <f t="shared" ref="H379:H381" si="73">IF(G379="&lt;2.5",480,IF($G379&lt;=0,TEXT("?",0),IF(3000/($G379^2)&gt;1440,TEXT("&gt;24h",0),ROUND(3000/($G379^2),0)&amp;TEXT("min",0))))</f>
        <v>219min</v>
      </c>
      <c r="I379" s="75" t="str">
        <f t="shared" ref="I379:I381" si="74">IF(G379="&lt;2.5","&gt;24h",IF($G379&lt;=0,TEXT("?",0),IF(12000/($G379^2)&gt;1440,TEXT("&gt;24h",0),ROUND(12000/($G379^2),0)&amp;TEXT("min",0))))</f>
        <v>877min</v>
      </c>
      <c r="J379" s="75">
        <f t="shared" ref="J379:J381" si="75">IF(G379="&lt;2.5",13,IF($G379&lt;=0,TEXT("?",0),ROUND(2*$G379^2,0)))</f>
        <v>27</v>
      </c>
      <c r="K379" s="100">
        <f t="shared" si="56"/>
        <v>6.75</v>
      </c>
      <c r="L379" s="66">
        <v>101</v>
      </c>
      <c r="M379" s="83" t="s">
        <v>639</v>
      </c>
      <c r="N379" s="85" t="s">
        <v>592</v>
      </c>
    </row>
    <row r="380" spans="1:14" ht="95.1" customHeight="1">
      <c r="A380" s="53" t="s">
        <v>506</v>
      </c>
      <c r="B380" s="70"/>
      <c r="C380" s="54" t="s">
        <v>587</v>
      </c>
      <c r="D380" s="59" t="s">
        <v>305</v>
      </c>
      <c r="E380" s="50" t="s">
        <v>590</v>
      </c>
      <c r="F380" s="58">
        <v>10.199999999999999</v>
      </c>
      <c r="G380" s="66">
        <v>3.3</v>
      </c>
      <c r="H380" s="52" t="str">
        <f t="shared" si="73"/>
        <v>275min</v>
      </c>
      <c r="I380" s="75" t="str">
        <f t="shared" si="74"/>
        <v>1102min</v>
      </c>
      <c r="J380" s="75">
        <f t="shared" si="75"/>
        <v>22</v>
      </c>
      <c r="K380" s="100">
        <f t="shared" si="56"/>
        <v>5.5</v>
      </c>
      <c r="L380" s="66">
        <v>104</v>
      </c>
      <c r="M380" s="83" t="s">
        <v>639</v>
      </c>
      <c r="N380" s="85" t="s">
        <v>592</v>
      </c>
    </row>
    <row r="381" spans="1:14" ht="95.1" customHeight="1">
      <c r="A381" s="53" t="s">
        <v>506</v>
      </c>
      <c r="B381" s="70"/>
      <c r="C381" s="54" t="s">
        <v>587</v>
      </c>
      <c r="D381" s="59" t="s">
        <v>305</v>
      </c>
      <c r="E381" s="50" t="s">
        <v>591</v>
      </c>
      <c r="F381" s="58">
        <v>10.199999999999999</v>
      </c>
      <c r="G381" s="66">
        <v>3.3</v>
      </c>
      <c r="H381" s="52" t="str">
        <f t="shared" si="73"/>
        <v>275min</v>
      </c>
      <c r="I381" s="75" t="str">
        <f t="shared" si="74"/>
        <v>1102min</v>
      </c>
      <c r="J381" s="75">
        <f t="shared" si="75"/>
        <v>22</v>
      </c>
      <c r="K381" s="100">
        <f t="shared" si="56"/>
        <v>5.5</v>
      </c>
      <c r="L381" s="66">
        <v>104</v>
      </c>
      <c r="M381" s="83" t="s">
        <v>639</v>
      </c>
      <c r="N381" s="85" t="s">
        <v>592</v>
      </c>
    </row>
    <row r="382" spans="1:14" ht="95.1" customHeight="1">
      <c r="A382" s="23" t="s">
        <v>506</v>
      </c>
      <c r="B382" s="43"/>
      <c r="C382" s="24" t="s">
        <v>523</v>
      </c>
      <c r="D382" s="25" t="s">
        <v>305</v>
      </c>
      <c r="E382" s="43" t="s">
        <v>524</v>
      </c>
      <c r="F382" s="43">
        <v>5</v>
      </c>
      <c r="G382" s="66">
        <v>10</v>
      </c>
      <c r="H382" s="52" t="str">
        <f t="shared" si="57"/>
        <v>30min</v>
      </c>
      <c r="I382" s="75" t="str">
        <f t="shared" si="58"/>
        <v>120min</v>
      </c>
      <c r="J382" s="75">
        <f t="shared" si="59"/>
        <v>200</v>
      </c>
      <c r="K382" s="100">
        <f t="shared" si="56"/>
        <v>50</v>
      </c>
      <c r="L382" s="66">
        <v>97</v>
      </c>
      <c r="M382" s="36" t="s">
        <v>15</v>
      </c>
      <c r="N382" s="85" t="s">
        <v>15</v>
      </c>
    </row>
    <row r="383" spans="1:14" ht="95.1" customHeight="1">
      <c r="A383" s="23" t="s">
        <v>506</v>
      </c>
      <c r="B383" s="43"/>
      <c r="C383" s="24" t="s">
        <v>525</v>
      </c>
      <c r="D383" s="25" t="s">
        <v>305</v>
      </c>
      <c r="E383" s="43" t="s">
        <v>524</v>
      </c>
      <c r="F383" s="43">
        <v>5.7</v>
      </c>
      <c r="G383" s="66">
        <v>2.5</v>
      </c>
      <c r="H383" s="52" t="str">
        <f t="shared" si="57"/>
        <v>480min</v>
      </c>
      <c r="I383" s="75" t="str">
        <f t="shared" si="58"/>
        <v>&gt;24h</v>
      </c>
      <c r="J383" s="75">
        <f t="shared" si="59"/>
        <v>13</v>
      </c>
      <c r="K383" s="100">
        <f t="shared" si="56"/>
        <v>3.25</v>
      </c>
      <c r="L383" s="66">
        <v>93</v>
      </c>
      <c r="M383" s="36" t="s">
        <v>15</v>
      </c>
      <c r="N383" s="85" t="s">
        <v>15</v>
      </c>
    </row>
    <row r="384" spans="1:14" ht="95.1" customHeight="1">
      <c r="A384" s="55" t="s">
        <v>506</v>
      </c>
      <c r="B384" s="71"/>
      <c r="C384" s="57" t="s">
        <v>612</v>
      </c>
      <c r="D384" s="59" t="s">
        <v>305</v>
      </c>
      <c r="E384" s="50" t="s">
        <v>616</v>
      </c>
      <c r="F384" s="58">
        <v>5.7</v>
      </c>
      <c r="G384" s="66">
        <v>2.6</v>
      </c>
      <c r="H384" s="52" t="str">
        <f t="shared" ref="H384:H385" si="76">IF(G384="&lt;2.5",480,IF($G384&lt;=0,TEXT("?",0),IF(3000/($G384^2)&gt;1440,TEXT("&gt;24h",0),ROUND(3000/($G384^2),0)&amp;TEXT("min",0))))</f>
        <v>444min</v>
      </c>
      <c r="I384" s="75" t="str">
        <f t="shared" ref="I384:I385" si="77">IF(G384="&lt;2.5","&gt;24h",IF($G384&lt;=0,TEXT("?",0),IF(12000/($G384^2)&gt;1440,TEXT("&gt;24h",0),ROUND(12000/($G384^2),0)&amp;TEXT("min",0))))</f>
        <v>&gt;24h</v>
      </c>
      <c r="J384" s="75">
        <f t="shared" ref="J384:J385" si="78">IF(G384="&lt;2.5",13,IF($G384&lt;=0,TEXT("?",0),ROUND(2*$G384^2,0)))</f>
        <v>14</v>
      </c>
      <c r="K384" s="100">
        <f t="shared" si="56"/>
        <v>3.5</v>
      </c>
      <c r="L384" s="66">
        <v>94</v>
      </c>
      <c r="M384" s="67" t="s">
        <v>639</v>
      </c>
      <c r="N384" s="85" t="s">
        <v>613</v>
      </c>
    </row>
    <row r="385" spans="1:14" ht="95.1" customHeight="1">
      <c r="A385" s="55" t="s">
        <v>506</v>
      </c>
      <c r="B385" s="71"/>
      <c r="C385" s="57" t="s">
        <v>612</v>
      </c>
      <c r="D385" s="59" t="s">
        <v>305</v>
      </c>
      <c r="E385" s="50" t="s">
        <v>615</v>
      </c>
      <c r="F385" s="58">
        <v>5.7</v>
      </c>
      <c r="G385" s="66">
        <v>2.9</v>
      </c>
      <c r="H385" s="52" t="str">
        <f t="shared" si="76"/>
        <v>357min</v>
      </c>
      <c r="I385" s="75" t="str">
        <f t="shared" si="77"/>
        <v>1427min</v>
      </c>
      <c r="J385" s="75">
        <f t="shared" si="78"/>
        <v>17</v>
      </c>
      <c r="K385" s="100">
        <f t="shared" si="56"/>
        <v>4.25</v>
      </c>
      <c r="L385" s="66">
        <v>94</v>
      </c>
      <c r="M385" s="83" t="s">
        <v>639</v>
      </c>
      <c r="N385" s="85" t="s">
        <v>613</v>
      </c>
    </row>
    <row r="386" spans="1:14" ht="95.1" customHeight="1">
      <c r="A386" s="42" t="s">
        <v>506</v>
      </c>
      <c r="B386" s="45"/>
      <c r="C386" s="44" t="s">
        <v>526</v>
      </c>
      <c r="D386" s="5" t="s">
        <v>305</v>
      </c>
      <c r="E386" s="43" t="s">
        <v>524</v>
      </c>
      <c r="F386" s="43">
        <v>5.3</v>
      </c>
      <c r="G386" s="66">
        <v>2.9</v>
      </c>
      <c r="H386" s="52" t="str">
        <f t="shared" si="57"/>
        <v>357min</v>
      </c>
      <c r="I386" s="75" t="str">
        <f t="shared" si="58"/>
        <v>1427min</v>
      </c>
      <c r="J386" s="75">
        <f t="shared" si="59"/>
        <v>17</v>
      </c>
      <c r="K386" s="100">
        <f t="shared" si="56"/>
        <v>4.25</v>
      </c>
      <c r="L386" s="66">
        <v>95</v>
      </c>
      <c r="M386" s="36" t="s">
        <v>15</v>
      </c>
      <c r="N386" s="85" t="s">
        <v>15</v>
      </c>
    </row>
    <row r="387" spans="1:14" ht="95.1" customHeight="1">
      <c r="A387" s="53" t="s">
        <v>506</v>
      </c>
      <c r="B387" s="74"/>
      <c r="C387" s="54" t="s">
        <v>614</v>
      </c>
      <c r="D387" s="63" t="s">
        <v>508</v>
      </c>
      <c r="E387" s="50" t="s">
        <v>617</v>
      </c>
      <c r="F387" s="58">
        <v>4.4000000000000004</v>
      </c>
      <c r="G387" s="66">
        <v>3.1</v>
      </c>
      <c r="H387" s="52" t="str">
        <f t="shared" ref="H387:H388" si="79">IF(G387="&lt;2.5",480,IF($G387&lt;=0,TEXT("?",0),IF(3000/($G387^2)&gt;1440,TEXT("&gt;24h",0),ROUND(3000/($G387^2),0)&amp;TEXT("min",0))))</f>
        <v>312min</v>
      </c>
      <c r="I387" s="75" t="str">
        <f t="shared" ref="I387:I388" si="80">IF(G387="&lt;2.5","&gt;24h",IF($G387&lt;=0,TEXT("?",0),IF(12000/($G387^2)&gt;1440,TEXT("&gt;24h",0),ROUND(12000/($G387^2),0)&amp;TEXT("min",0))))</f>
        <v>1249min</v>
      </c>
      <c r="J387" s="75">
        <f t="shared" ref="J387:J388" si="81">IF(G387="&lt;2.5",13,IF($G387&lt;=0,TEXT("?",0),ROUND(2*$G387^2,0)))</f>
        <v>19</v>
      </c>
      <c r="K387" s="100">
        <f t="shared" si="56"/>
        <v>4.75</v>
      </c>
      <c r="L387" s="66">
        <v>86</v>
      </c>
      <c r="M387" s="67" t="s">
        <v>639</v>
      </c>
      <c r="N387" s="85" t="s">
        <v>619</v>
      </c>
    </row>
    <row r="388" spans="1:14" ht="95.1" customHeight="1">
      <c r="A388" s="53" t="s">
        <v>506</v>
      </c>
      <c r="B388" s="74"/>
      <c r="C388" s="54" t="s">
        <v>614</v>
      </c>
      <c r="D388" s="63" t="s">
        <v>508</v>
      </c>
      <c r="E388" s="50" t="s">
        <v>618</v>
      </c>
      <c r="F388" s="58">
        <v>4.4000000000000004</v>
      </c>
      <c r="G388" s="66">
        <v>2.1</v>
      </c>
      <c r="H388" s="52" t="str">
        <f t="shared" si="79"/>
        <v>680min</v>
      </c>
      <c r="I388" s="75" t="str">
        <f t="shared" si="80"/>
        <v>&gt;24h</v>
      </c>
      <c r="J388" s="75">
        <f t="shared" si="81"/>
        <v>9</v>
      </c>
      <c r="K388" s="100">
        <f t="shared" ref="K388:K417" si="82">J388/4</f>
        <v>2.25</v>
      </c>
      <c r="L388" s="66">
        <v>86</v>
      </c>
      <c r="M388" s="83" t="s">
        <v>639</v>
      </c>
      <c r="N388" s="85" t="s">
        <v>619</v>
      </c>
    </row>
    <row r="389" spans="1:14" ht="95.1" customHeight="1">
      <c r="A389" s="23" t="s">
        <v>506</v>
      </c>
      <c r="B389" s="43"/>
      <c r="C389" s="24" t="s">
        <v>527</v>
      </c>
      <c r="D389" s="25" t="s">
        <v>305</v>
      </c>
      <c r="E389" s="25" t="s">
        <v>528</v>
      </c>
      <c r="F389" s="43">
        <v>6.9</v>
      </c>
      <c r="G389" s="66">
        <v>5.2</v>
      </c>
      <c r="H389" s="52" t="str">
        <f t="shared" si="57"/>
        <v>111min</v>
      </c>
      <c r="I389" s="75" t="str">
        <f t="shared" si="58"/>
        <v>444min</v>
      </c>
      <c r="J389" s="75">
        <f t="shared" si="59"/>
        <v>54</v>
      </c>
      <c r="K389" s="100">
        <f t="shared" si="82"/>
        <v>13.5</v>
      </c>
      <c r="L389" s="66">
        <v>89</v>
      </c>
      <c r="M389" s="36" t="s">
        <v>15</v>
      </c>
      <c r="N389" s="85" t="s">
        <v>15</v>
      </c>
    </row>
    <row r="390" spans="1:14" ht="95.1" customHeight="1">
      <c r="A390" s="23" t="s">
        <v>506</v>
      </c>
      <c r="B390" s="43"/>
      <c r="C390" s="24" t="s">
        <v>529</v>
      </c>
      <c r="D390" s="25" t="s">
        <v>305</v>
      </c>
      <c r="E390" s="25" t="s">
        <v>528</v>
      </c>
      <c r="F390" s="43">
        <v>6.9</v>
      </c>
      <c r="G390" s="66">
        <v>4.9000000000000004</v>
      </c>
      <c r="H390" s="52" t="str">
        <f t="shared" si="57"/>
        <v>125min</v>
      </c>
      <c r="I390" s="75" t="str">
        <f t="shared" si="58"/>
        <v>500min</v>
      </c>
      <c r="J390" s="75">
        <f t="shared" si="59"/>
        <v>48</v>
      </c>
      <c r="K390" s="100">
        <f t="shared" si="82"/>
        <v>12</v>
      </c>
      <c r="L390" s="66">
        <v>88</v>
      </c>
      <c r="M390" s="36" t="s">
        <v>15</v>
      </c>
      <c r="N390" s="85" t="s">
        <v>15</v>
      </c>
    </row>
    <row r="391" spans="1:14" ht="95.1" customHeight="1">
      <c r="A391" s="47" t="s">
        <v>506</v>
      </c>
      <c r="B391" s="50"/>
      <c r="C391" s="48" t="s">
        <v>594</v>
      </c>
      <c r="D391" s="49" t="s">
        <v>305</v>
      </c>
      <c r="E391" s="49" t="s">
        <v>528</v>
      </c>
      <c r="F391" s="50">
        <v>4.8</v>
      </c>
      <c r="G391" s="66">
        <v>5</v>
      </c>
      <c r="H391" s="52" t="str">
        <f t="shared" ref="H391" si="83">IF(G391="&lt;2.5",480,IF($G391&lt;=0,TEXT("?",0),IF(3000/($G391^2)&gt;1440,TEXT("&gt;24h",0),ROUND(3000/($G391^2),0)&amp;TEXT("min",0))))</f>
        <v>120min</v>
      </c>
      <c r="I391" s="75" t="str">
        <f t="shared" ref="I391" si="84">IF(G391="&lt;2.5","&gt;24h",IF($G391&lt;=0,TEXT("?",0),IF(12000/($G391^2)&gt;1440,TEXT("&gt;24h",0),ROUND(12000/($G391^2),0)&amp;TEXT("min",0))))</f>
        <v>480min</v>
      </c>
      <c r="J391" s="75">
        <f t="shared" ref="J391" si="85">IF(G391="&lt;2.5",13,IF($G391&lt;=0,TEXT("?",0),ROUND(2*$G391^2,0)))</f>
        <v>50</v>
      </c>
      <c r="K391" s="100">
        <f t="shared" si="82"/>
        <v>12.5</v>
      </c>
      <c r="L391" s="66">
        <v>100</v>
      </c>
      <c r="M391" s="83" t="s">
        <v>639</v>
      </c>
      <c r="N391" s="85" t="s">
        <v>593</v>
      </c>
    </row>
    <row r="392" spans="1:14" ht="95.1" customHeight="1">
      <c r="A392" s="47" t="s">
        <v>506</v>
      </c>
      <c r="B392" s="50"/>
      <c r="C392" s="48" t="s">
        <v>510</v>
      </c>
      <c r="D392" s="49" t="s">
        <v>305</v>
      </c>
      <c r="E392" s="49" t="s">
        <v>528</v>
      </c>
      <c r="F392" s="50">
        <v>4.4000000000000004</v>
      </c>
      <c r="G392" s="66">
        <v>6.1</v>
      </c>
      <c r="H392" s="52" t="str">
        <f t="shared" ref="H392" si="86">IF(G392="&lt;2.5",480,IF($G392&lt;=0,TEXT("?",0),IF(3000/($G392^2)&gt;1440,TEXT("&gt;24h",0),ROUND(3000/($G392^2),0)&amp;TEXT("min",0))))</f>
        <v>81min</v>
      </c>
      <c r="I392" s="75" t="str">
        <f t="shared" ref="I392" si="87">IF(G392="&lt;2.5","&gt;24h",IF($G392&lt;=0,TEXT("?",0),IF(12000/($G392^2)&gt;1440,TEXT("&gt;24h",0),ROUND(12000/($G392^2),0)&amp;TEXT("min",0))))</f>
        <v>322min</v>
      </c>
      <c r="J392" s="75">
        <f t="shared" ref="J392" si="88">IF(G392="&lt;2.5",13,IF($G392&lt;=0,TEXT("?",0),ROUND(2*$G392^2,0)))</f>
        <v>74</v>
      </c>
      <c r="K392" s="100">
        <f t="shared" si="82"/>
        <v>18.5</v>
      </c>
      <c r="L392" s="66">
        <v>110</v>
      </c>
      <c r="M392" s="83" t="s">
        <v>639</v>
      </c>
      <c r="N392" s="85" t="s">
        <v>593</v>
      </c>
    </row>
    <row r="393" spans="1:14" ht="95.1" customHeight="1">
      <c r="A393" s="23" t="s">
        <v>506</v>
      </c>
      <c r="B393" s="43"/>
      <c r="C393" s="24" t="s">
        <v>530</v>
      </c>
      <c r="D393" s="25" t="s">
        <v>305</v>
      </c>
      <c r="E393" s="43" t="s">
        <v>531</v>
      </c>
      <c r="F393" s="43" t="s">
        <v>365</v>
      </c>
      <c r="G393" s="66">
        <v>4.5</v>
      </c>
      <c r="H393" s="52" t="str">
        <f t="shared" si="57"/>
        <v>148min</v>
      </c>
      <c r="I393" s="75" t="str">
        <f t="shared" si="58"/>
        <v>593min</v>
      </c>
      <c r="J393" s="75">
        <f t="shared" si="59"/>
        <v>41</v>
      </c>
      <c r="K393" s="100">
        <f t="shared" si="82"/>
        <v>10.25</v>
      </c>
      <c r="L393" s="66">
        <v>84</v>
      </c>
      <c r="M393" s="36" t="s">
        <v>15</v>
      </c>
      <c r="N393" s="85" t="s">
        <v>15</v>
      </c>
    </row>
    <row r="394" spans="1:14" ht="95.1" customHeight="1">
      <c r="A394" s="23" t="s">
        <v>506</v>
      </c>
      <c r="B394" s="43"/>
      <c r="C394" s="24" t="s">
        <v>532</v>
      </c>
      <c r="D394" s="25" t="s">
        <v>305</v>
      </c>
      <c r="E394" s="43" t="s">
        <v>321</v>
      </c>
      <c r="F394" s="43">
        <v>3.7</v>
      </c>
      <c r="G394" s="66">
        <v>3.5</v>
      </c>
      <c r="H394" s="52" t="str">
        <f t="shared" si="57"/>
        <v>245min</v>
      </c>
      <c r="I394" s="75" t="str">
        <f t="shared" si="58"/>
        <v>980min</v>
      </c>
      <c r="J394" s="75">
        <f t="shared" si="59"/>
        <v>25</v>
      </c>
      <c r="K394" s="100">
        <f t="shared" si="82"/>
        <v>6.25</v>
      </c>
      <c r="L394" s="66">
        <v>98</v>
      </c>
      <c r="M394" s="36" t="s">
        <v>15</v>
      </c>
      <c r="N394" s="85" t="s">
        <v>15</v>
      </c>
    </row>
    <row r="395" spans="1:14" ht="95.1" customHeight="1">
      <c r="A395" s="23" t="s">
        <v>506</v>
      </c>
      <c r="B395" s="43"/>
      <c r="C395" s="24" t="s">
        <v>533</v>
      </c>
      <c r="D395" s="25" t="s">
        <v>305</v>
      </c>
      <c r="E395" s="43" t="s">
        <v>321</v>
      </c>
      <c r="F395" s="43">
        <v>5.2</v>
      </c>
      <c r="G395" s="66">
        <v>3.5</v>
      </c>
      <c r="H395" s="52" t="str">
        <f t="shared" si="57"/>
        <v>245min</v>
      </c>
      <c r="I395" s="75" t="str">
        <f t="shared" si="58"/>
        <v>980min</v>
      </c>
      <c r="J395" s="75">
        <f t="shared" si="59"/>
        <v>25</v>
      </c>
      <c r="K395" s="100">
        <f t="shared" si="82"/>
        <v>6.25</v>
      </c>
      <c r="L395" s="66">
        <v>104</v>
      </c>
      <c r="M395" s="36" t="s">
        <v>15</v>
      </c>
      <c r="N395" s="85" t="s">
        <v>15</v>
      </c>
    </row>
    <row r="396" spans="1:14" ht="95.1" customHeight="1">
      <c r="A396" s="23" t="s">
        <v>506</v>
      </c>
      <c r="B396" s="43"/>
      <c r="C396" s="24" t="s">
        <v>534</v>
      </c>
      <c r="D396" s="25" t="s">
        <v>305</v>
      </c>
      <c r="E396" s="43" t="s">
        <v>321</v>
      </c>
      <c r="F396" s="43">
        <v>5.9</v>
      </c>
      <c r="G396" s="66">
        <v>5.7</v>
      </c>
      <c r="H396" s="52" t="str">
        <f t="shared" si="57"/>
        <v>92min</v>
      </c>
      <c r="I396" s="75" t="str">
        <f t="shared" si="58"/>
        <v>369min</v>
      </c>
      <c r="J396" s="75">
        <f t="shared" si="59"/>
        <v>65</v>
      </c>
      <c r="K396" s="100">
        <f t="shared" si="82"/>
        <v>16.25</v>
      </c>
      <c r="L396" s="66">
        <v>102</v>
      </c>
      <c r="M396" s="36" t="s">
        <v>15</v>
      </c>
      <c r="N396" s="85" t="s">
        <v>15</v>
      </c>
    </row>
    <row r="397" spans="1:14" ht="95.1" customHeight="1">
      <c r="A397" s="28" t="s">
        <v>506</v>
      </c>
      <c r="B397" s="19"/>
      <c r="C397" s="24" t="s">
        <v>535</v>
      </c>
      <c r="D397" s="25" t="s">
        <v>305</v>
      </c>
      <c r="E397" s="43" t="s">
        <v>321</v>
      </c>
      <c r="F397" s="43">
        <v>5.6</v>
      </c>
      <c r="G397" s="66">
        <v>4.5</v>
      </c>
      <c r="H397" s="52" t="str">
        <f t="shared" si="57"/>
        <v>148min</v>
      </c>
      <c r="I397" s="75" t="str">
        <f t="shared" si="58"/>
        <v>593min</v>
      </c>
      <c r="J397" s="75">
        <f t="shared" si="59"/>
        <v>41</v>
      </c>
      <c r="K397" s="100">
        <f t="shared" si="82"/>
        <v>10.25</v>
      </c>
      <c r="L397" s="66">
        <v>103</v>
      </c>
      <c r="M397" s="36" t="s">
        <v>15</v>
      </c>
      <c r="N397" s="85" t="s">
        <v>15</v>
      </c>
    </row>
    <row r="398" spans="1:14" ht="95.1" customHeight="1">
      <c r="A398" s="10" t="s">
        <v>506</v>
      </c>
      <c r="B398" s="38"/>
      <c r="C398" s="44" t="s">
        <v>536</v>
      </c>
      <c r="D398" s="5" t="s">
        <v>305</v>
      </c>
      <c r="E398" s="43" t="s">
        <v>321</v>
      </c>
      <c r="F398" s="43">
        <v>4.0999999999999996</v>
      </c>
      <c r="G398" s="66">
        <v>5.5</v>
      </c>
      <c r="H398" s="52" t="str">
        <f t="shared" si="57"/>
        <v>99min</v>
      </c>
      <c r="I398" s="75" t="str">
        <f t="shared" si="58"/>
        <v>397min</v>
      </c>
      <c r="J398" s="75">
        <f t="shared" si="59"/>
        <v>61</v>
      </c>
      <c r="K398" s="100">
        <f t="shared" si="82"/>
        <v>15.25</v>
      </c>
      <c r="L398" s="66">
        <v>100</v>
      </c>
      <c r="M398" s="36" t="s">
        <v>15</v>
      </c>
      <c r="N398" s="85" t="s">
        <v>15</v>
      </c>
    </row>
    <row r="399" spans="1:14" ht="95.1" customHeight="1">
      <c r="A399" s="28" t="s">
        <v>506</v>
      </c>
      <c r="B399" s="19"/>
      <c r="C399" s="25" t="s">
        <v>537</v>
      </c>
      <c r="D399" s="25" t="s">
        <v>305</v>
      </c>
      <c r="E399" s="43" t="s">
        <v>538</v>
      </c>
      <c r="F399" s="43">
        <v>7.3</v>
      </c>
      <c r="G399" s="66">
        <v>8.3000000000000007</v>
      </c>
      <c r="H399" s="52" t="str">
        <f t="shared" si="57"/>
        <v>44min</v>
      </c>
      <c r="I399" s="75" t="str">
        <f t="shared" si="58"/>
        <v>174min</v>
      </c>
      <c r="J399" s="75">
        <f t="shared" si="59"/>
        <v>138</v>
      </c>
      <c r="K399" s="100">
        <f t="shared" si="82"/>
        <v>34.5</v>
      </c>
      <c r="L399" s="66">
        <v>98</v>
      </c>
      <c r="M399" s="36" t="s">
        <v>15</v>
      </c>
      <c r="N399" s="85" t="s">
        <v>15</v>
      </c>
    </row>
    <row r="400" spans="1:14" ht="95.1" customHeight="1">
      <c r="A400" s="23" t="s">
        <v>506</v>
      </c>
      <c r="B400" s="43"/>
      <c r="C400" s="24" t="s">
        <v>539</v>
      </c>
      <c r="D400" s="25" t="s">
        <v>305</v>
      </c>
      <c r="E400" s="43" t="s">
        <v>538</v>
      </c>
      <c r="F400" s="43">
        <v>7.6</v>
      </c>
      <c r="G400" s="66">
        <v>7.5</v>
      </c>
      <c r="H400" s="52" t="str">
        <f t="shared" si="57"/>
        <v>53min</v>
      </c>
      <c r="I400" s="75" t="str">
        <f t="shared" si="58"/>
        <v>213min</v>
      </c>
      <c r="J400" s="75">
        <f t="shared" si="59"/>
        <v>113</v>
      </c>
      <c r="K400" s="100">
        <f t="shared" si="82"/>
        <v>28.25</v>
      </c>
      <c r="L400" s="66">
        <v>89</v>
      </c>
      <c r="M400" s="36" t="s">
        <v>15</v>
      </c>
      <c r="N400" s="85" t="s">
        <v>15</v>
      </c>
    </row>
    <row r="401" spans="1:14" ht="95.1" customHeight="1">
      <c r="A401" s="55" t="s">
        <v>506</v>
      </c>
      <c r="B401" s="71"/>
      <c r="C401" s="57" t="s">
        <v>595</v>
      </c>
      <c r="D401" s="59" t="s">
        <v>305</v>
      </c>
      <c r="E401" s="50" t="s">
        <v>596</v>
      </c>
      <c r="F401" s="58">
        <v>7.2</v>
      </c>
      <c r="G401" s="66">
        <v>3.9</v>
      </c>
      <c r="H401" s="52" t="str">
        <f t="shared" ref="H401" si="89">IF(G401="&lt;2.5",480,IF($G401&lt;=0,TEXT("?",0),IF(3000/($G401^2)&gt;1440,TEXT("&gt;24h",0),ROUND(3000/($G401^2),0)&amp;TEXT("min",0))))</f>
        <v>197min</v>
      </c>
      <c r="I401" s="75" t="str">
        <f t="shared" ref="I401" si="90">IF(G401="&lt;2.5","&gt;24h",IF($G401&lt;=0,TEXT("?",0),IF(12000/($G401^2)&gt;1440,TEXT("&gt;24h",0),ROUND(12000/($G401^2),0)&amp;TEXT("min",0))))</f>
        <v>789min</v>
      </c>
      <c r="J401" s="75">
        <f t="shared" ref="J401" si="91">IF(G401="&lt;2.5",13,IF($G401&lt;=0,TEXT("?",0),ROUND(2*$G401^2,0)))</f>
        <v>30</v>
      </c>
      <c r="K401" s="100">
        <f t="shared" si="82"/>
        <v>7.5</v>
      </c>
      <c r="L401" s="66">
        <v>89</v>
      </c>
      <c r="M401" s="67" t="s">
        <v>639</v>
      </c>
      <c r="N401" s="85" t="s">
        <v>598</v>
      </c>
    </row>
    <row r="402" spans="1:14" ht="95.1" customHeight="1">
      <c r="A402" s="55" t="s">
        <v>506</v>
      </c>
      <c r="B402" s="71"/>
      <c r="C402" s="57" t="s">
        <v>595</v>
      </c>
      <c r="D402" s="59" t="s">
        <v>305</v>
      </c>
      <c r="E402" s="50" t="s">
        <v>597</v>
      </c>
      <c r="F402" s="58">
        <v>7.2</v>
      </c>
      <c r="G402" s="66">
        <v>4.0999999999999996</v>
      </c>
      <c r="H402" s="52" t="str">
        <f t="shared" ref="H402" si="92">IF(G402="&lt;2.5",480,IF($G402&lt;=0,TEXT("?",0),IF(3000/($G402^2)&gt;1440,TEXT("&gt;24h",0),ROUND(3000/($G402^2),0)&amp;TEXT("min",0))))</f>
        <v>178min</v>
      </c>
      <c r="I402" s="75" t="str">
        <f t="shared" ref="I402" si="93">IF(G402="&lt;2.5","&gt;24h",IF($G402&lt;=0,TEXT("?",0),IF(12000/($G402^2)&gt;1440,TEXT("&gt;24h",0),ROUND(12000/($G402^2),0)&amp;TEXT("min",0))))</f>
        <v>714min</v>
      </c>
      <c r="J402" s="75">
        <f t="shared" ref="J402" si="94">IF(G402="&lt;2.5",13,IF($G402&lt;=0,TEXT("?",0),ROUND(2*$G402^2,0)))</f>
        <v>34</v>
      </c>
      <c r="K402" s="100">
        <f t="shared" si="82"/>
        <v>8.5</v>
      </c>
      <c r="L402" s="66">
        <v>89</v>
      </c>
      <c r="M402" s="83" t="s">
        <v>639</v>
      </c>
      <c r="N402" s="85" t="s">
        <v>598</v>
      </c>
    </row>
    <row r="403" spans="1:14" ht="95.1" customHeight="1">
      <c r="A403" s="23" t="s">
        <v>506</v>
      </c>
      <c r="B403" s="43"/>
      <c r="C403" s="24" t="s">
        <v>540</v>
      </c>
      <c r="D403" s="25" t="s">
        <v>305</v>
      </c>
      <c r="E403" s="43" t="s">
        <v>538</v>
      </c>
      <c r="F403" s="43">
        <v>7.8</v>
      </c>
      <c r="G403" s="66">
        <v>4.7</v>
      </c>
      <c r="H403" s="52" t="str">
        <f t="shared" si="57"/>
        <v>136min</v>
      </c>
      <c r="I403" s="75" t="str">
        <f t="shared" si="58"/>
        <v>543min</v>
      </c>
      <c r="J403" s="75">
        <f t="shared" si="59"/>
        <v>44</v>
      </c>
      <c r="K403" s="100">
        <f t="shared" si="82"/>
        <v>11</v>
      </c>
      <c r="L403" s="66">
        <v>93</v>
      </c>
      <c r="M403" s="36" t="s">
        <v>15</v>
      </c>
      <c r="N403" s="85" t="s">
        <v>15</v>
      </c>
    </row>
    <row r="404" spans="1:14" ht="95.1" customHeight="1">
      <c r="A404" s="23" t="s">
        <v>506</v>
      </c>
      <c r="B404" s="43"/>
      <c r="C404" s="24" t="s">
        <v>541</v>
      </c>
      <c r="D404" s="25" t="s">
        <v>28</v>
      </c>
      <c r="E404" s="25" t="s">
        <v>542</v>
      </c>
      <c r="F404" s="43">
        <v>4.5999999999999996</v>
      </c>
      <c r="G404" s="66">
        <v>9.6999999999999993</v>
      </c>
      <c r="H404" s="52" t="str">
        <f t="shared" si="57"/>
        <v>32min</v>
      </c>
      <c r="I404" s="75" t="str">
        <f t="shared" si="58"/>
        <v>128min</v>
      </c>
      <c r="J404" s="75">
        <f t="shared" si="59"/>
        <v>188</v>
      </c>
      <c r="K404" s="100">
        <f t="shared" si="82"/>
        <v>47</v>
      </c>
      <c r="L404" s="66">
        <v>99</v>
      </c>
      <c r="M404" s="36" t="s">
        <v>15</v>
      </c>
      <c r="N404" s="85" t="s">
        <v>15</v>
      </c>
    </row>
    <row r="405" spans="1:14" ht="95.1" customHeight="1">
      <c r="A405" s="23" t="s">
        <v>506</v>
      </c>
      <c r="C405" s="24" t="s">
        <v>543</v>
      </c>
      <c r="D405" s="25" t="s">
        <v>28</v>
      </c>
      <c r="E405" s="25" t="s">
        <v>542</v>
      </c>
      <c r="F405" s="43">
        <v>4.5999999999999996</v>
      </c>
      <c r="G405" s="66">
        <v>9.6999999999999993</v>
      </c>
      <c r="H405" s="52" t="str">
        <f t="shared" si="57"/>
        <v>32min</v>
      </c>
      <c r="I405" s="75" t="str">
        <f t="shared" si="58"/>
        <v>128min</v>
      </c>
      <c r="J405" s="75">
        <f t="shared" si="59"/>
        <v>188</v>
      </c>
      <c r="K405" s="100">
        <f t="shared" si="82"/>
        <v>47</v>
      </c>
      <c r="L405" s="66">
        <v>99</v>
      </c>
      <c r="M405" s="36" t="s">
        <v>15</v>
      </c>
      <c r="N405" s="85" t="s">
        <v>15</v>
      </c>
    </row>
    <row r="406" spans="1:14" ht="95.1" customHeight="1">
      <c r="A406" s="53" t="s">
        <v>506</v>
      </c>
      <c r="C406" s="57" t="s">
        <v>867</v>
      </c>
      <c r="D406" s="59" t="s">
        <v>508</v>
      </c>
      <c r="E406" s="59" t="s">
        <v>869</v>
      </c>
      <c r="F406" s="88">
        <v>4.4000000000000004</v>
      </c>
      <c r="G406" s="137">
        <v>2.5</v>
      </c>
      <c r="H406" s="138" t="str">
        <f>IF(G406="&lt;2.5",480,IF($G406&lt;=0,TEXT("?",0),IF(3000/($G406^2)&gt;1440,TEXT("&gt;24h",0),ROUND(3000/($G406^2),0)&amp;TEXT("min",0))))</f>
        <v>480min</v>
      </c>
      <c r="I406" s="139" t="str">
        <f>IF(G406="&lt;2.5","&gt;24h",IF($G406&lt;=0,TEXT("?",0),IF(12000/($G406^2)&gt;1440,TEXT("&gt;24h",0),ROUND(12000/($G406^2),0)&amp;TEXT("min",0))))</f>
        <v>&gt;24h</v>
      </c>
      <c r="J406" s="139">
        <f>IF(G406="&lt;2.5",13,IF($G406&lt;=0,TEXT("?",0),ROUND(2*$G406^2,0)))</f>
        <v>13</v>
      </c>
      <c r="K406" s="100">
        <f>J406/4</f>
        <v>3.25</v>
      </c>
      <c r="L406" s="137">
        <v>104</v>
      </c>
      <c r="M406" s="61" t="s">
        <v>830</v>
      </c>
      <c r="N406" s="121" t="s">
        <v>868</v>
      </c>
    </row>
    <row r="407" spans="1:14" ht="95.1" customHeight="1">
      <c r="A407" s="42" t="s">
        <v>506</v>
      </c>
      <c r="B407" s="3"/>
      <c r="C407" s="44" t="s">
        <v>544</v>
      </c>
      <c r="D407" s="5" t="s">
        <v>28</v>
      </c>
      <c r="E407" s="25" t="s">
        <v>545</v>
      </c>
      <c r="F407" s="43">
        <v>10.1</v>
      </c>
      <c r="G407" s="66">
        <v>2.5</v>
      </c>
      <c r="H407" s="52" t="str">
        <f t="shared" si="57"/>
        <v>480min</v>
      </c>
      <c r="I407" s="75" t="str">
        <f t="shared" si="58"/>
        <v>&gt;24h</v>
      </c>
      <c r="J407" s="75">
        <f t="shared" si="59"/>
        <v>13</v>
      </c>
      <c r="K407" s="100">
        <f t="shared" si="82"/>
        <v>3.25</v>
      </c>
      <c r="L407" s="66">
        <v>101</v>
      </c>
      <c r="M407" s="36" t="s">
        <v>15</v>
      </c>
      <c r="N407" s="85" t="s">
        <v>15</v>
      </c>
    </row>
    <row r="408" spans="1:14" ht="95.1" customHeight="1">
      <c r="A408" s="42" t="s">
        <v>506</v>
      </c>
      <c r="C408" s="44" t="s">
        <v>546</v>
      </c>
      <c r="D408" s="25" t="s">
        <v>28</v>
      </c>
      <c r="E408" s="25" t="s">
        <v>545</v>
      </c>
      <c r="F408" s="43">
        <v>12.8</v>
      </c>
      <c r="G408" s="66">
        <v>1.9</v>
      </c>
      <c r="H408" s="52" t="str">
        <f t="shared" si="57"/>
        <v>831min</v>
      </c>
      <c r="I408" s="75" t="str">
        <f t="shared" si="58"/>
        <v>&gt;24h</v>
      </c>
      <c r="J408" s="75">
        <f t="shared" si="59"/>
        <v>7</v>
      </c>
      <c r="K408" s="100">
        <f t="shared" si="82"/>
        <v>1.75</v>
      </c>
      <c r="L408" s="66">
        <v>101</v>
      </c>
      <c r="M408" s="36" t="s">
        <v>15</v>
      </c>
      <c r="N408" s="85" t="s">
        <v>15</v>
      </c>
    </row>
    <row r="409" spans="1:14" ht="95.1" customHeight="1">
      <c r="A409" s="42" t="s">
        <v>547</v>
      </c>
      <c r="B409" s="43"/>
      <c r="C409" s="44" t="s">
        <v>548</v>
      </c>
      <c r="D409" s="45" t="s">
        <v>12</v>
      </c>
      <c r="E409" s="43" t="s">
        <v>549</v>
      </c>
      <c r="F409" s="43">
        <v>11.5</v>
      </c>
      <c r="G409" s="66">
        <v>1.67</v>
      </c>
      <c r="H409" s="52" t="str">
        <f t="shared" si="57"/>
        <v>1076min</v>
      </c>
      <c r="I409" s="75" t="str">
        <f t="shared" si="58"/>
        <v>&gt;24h</v>
      </c>
      <c r="J409" s="75">
        <f t="shared" si="59"/>
        <v>6</v>
      </c>
      <c r="K409" s="100">
        <f t="shared" si="82"/>
        <v>1.5</v>
      </c>
      <c r="L409" s="66">
        <v>83</v>
      </c>
      <c r="M409" s="36" t="s">
        <v>15</v>
      </c>
      <c r="N409" s="85" t="s">
        <v>15</v>
      </c>
    </row>
    <row r="410" spans="1:14" ht="95.1" customHeight="1">
      <c r="A410" s="23" t="s">
        <v>550</v>
      </c>
      <c r="B410" s="43"/>
      <c r="C410" s="24" t="s">
        <v>551</v>
      </c>
      <c r="D410" s="25" t="s">
        <v>552</v>
      </c>
      <c r="E410" s="43" t="s">
        <v>50</v>
      </c>
      <c r="F410" s="43">
        <v>23</v>
      </c>
      <c r="G410" s="66">
        <v>4.8</v>
      </c>
      <c r="H410" s="52" t="str">
        <f t="shared" si="57"/>
        <v>130min</v>
      </c>
      <c r="I410" s="75" t="str">
        <f t="shared" si="58"/>
        <v>521min</v>
      </c>
      <c r="J410" s="75">
        <f t="shared" si="59"/>
        <v>46</v>
      </c>
      <c r="K410" s="100">
        <f t="shared" si="82"/>
        <v>11.5</v>
      </c>
      <c r="L410" s="66">
        <v>87</v>
      </c>
      <c r="M410" s="36" t="s">
        <v>15</v>
      </c>
      <c r="N410" s="85" t="s">
        <v>15</v>
      </c>
    </row>
    <row r="411" spans="1:14" ht="95.1" customHeight="1">
      <c r="A411" s="23" t="s">
        <v>550</v>
      </c>
      <c r="B411" s="43"/>
      <c r="C411" s="24" t="s">
        <v>553</v>
      </c>
      <c r="D411" s="25" t="s">
        <v>552</v>
      </c>
      <c r="E411" s="43" t="s">
        <v>50</v>
      </c>
      <c r="F411" s="43">
        <v>23</v>
      </c>
      <c r="G411" s="66">
        <v>12.8</v>
      </c>
      <c r="H411" s="52" t="str">
        <f t="shared" si="57"/>
        <v>18min</v>
      </c>
      <c r="I411" s="75" t="str">
        <f t="shared" si="58"/>
        <v>73min</v>
      </c>
      <c r="J411" s="75">
        <f t="shared" si="59"/>
        <v>328</v>
      </c>
      <c r="K411" s="100">
        <f t="shared" si="82"/>
        <v>82</v>
      </c>
      <c r="L411" s="66">
        <v>101</v>
      </c>
      <c r="M411" s="36" t="s">
        <v>15</v>
      </c>
      <c r="N411" s="85" t="s">
        <v>15</v>
      </c>
    </row>
    <row r="412" spans="1:14" ht="95.1" customHeight="1">
      <c r="A412" s="23" t="s">
        <v>550</v>
      </c>
      <c r="B412" s="43"/>
      <c r="C412" s="24" t="s">
        <v>554</v>
      </c>
      <c r="D412" s="25" t="s">
        <v>552</v>
      </c>
      <c r="E412" s="43" t="s">
        <v>555</v>
      </c>
      <c r="F412" s="43">
        <v>25</v>
      </c>
      <c r="G412" s="66">
        <v>4.9000000000000004</v>
      </c>
      <c r="H412" s="52" t="str">
        <f t="shared" si="57"/>
        <v>125min</v>
      </c>
      <c r="I412" s="75" t="str">
        <f t="shared" si="58"/>
        <v>500min</v>
      </c>
      <c r="J412" s="75">
        <f t="shared" si="59"/>
        <v>48</v>
      </c>
      <c r="K412" s="100">
        <f t="shared" si="82"/>
        <v>12</v>
      </c>
      <c r="L412" s="66">
        <v>101</v>
      </c>
      <c r="M412" s="36" t="s">
        <v>15</v>
      </c>
      <c r="N412" s="85" t="s">
        <v>15</v>
      </c>
    </row>
    <row r="413" spans="1:14" ht="95.1" customHeight="1">
      <c r="A413" s="23" t="s">
        <v>550</v>
      </c>
      <c r="B413" s="43"/>
      <c r="C413" s="24" t="s">
        <v>556</v>
      </c>
      <c r="D413" s="25" t="s">
        <v>23</v>
      </c>
      <c r="E413" s="43" t="s">
        <v>557</v>
      </c>
      <c r="F413" s="43">
        <v>450</v>
      </c>
      <c r="G413" s="66">
        <v>4.9000000000000004</v>
      </c>
      <c r="H413" s="52" t="str">
        <f t="shared" si="57"/>
        <v>125min</v>
      </c>
      <c r="I413" s="75" t="str">
        <f t="shared" si="58"/>
        <v>500min</v>
      </c>
      <c r="J413" s="75">
        <f t="shared" si="59"/>
        <v>48</v>
      </c>
      <c r="K413" s="100">
        <f t="shared" si="82"/>
        <v>12</v>
      </c>
      <c r="L413" s="66">
        <v>97</v>
      </c>
      <c r="M413" s="36" t="s">
        <v>15</v>
      </c>
      <c r="N413" s="85" t="s">
        <v>15</v>
      </c>
    </row>
    <row r="414" spans="1:14" ht="95.1" customHeight="1">
      <c r="A414" s="42" t="s">
        <v>550</v>
      </c>
      <c r="B414" s="43"/>
      <c r="C414" s="44" t="s">
        <v>558</v>
      </c>
      <c r="D414" s="25" t="s">
        <v>23</v>
      </c>
      <c r="E414" s="43" t="s">
        <v>559</v>
      </c>
      <c r="F414" s="43">
        <v>100</v>
      </c>
      <c r="G414" s="66">
        <v>4.5</v>
      </c>
      <c r="H414" s="52" t="str">
        <f t="shared" si="57"/>
        <v>148min</v>
      </c>
      <c r="I414" s="75" t="str">
        <f t="shared" si="58"/>
        <v>593min</v>
      </c>
      <c r="J414" s="75">
        <f t="shared" si="59"/>
        <v>41</v>
      </c>
      <c r="K414" s="100">
        <f t="shared" si="82"/>
        <v>10.25</v>
      </c>
      <c r="L414" s="66">
        <v>97</v>
      </c>
      <c r="M414" s="36" t="s">
        <v>15</v>
      </c>
      <c r="N414" s="85" t="s">
        <v>15</v>
      </c>
    </row>
    <row r="415" spans="1:14" ht="95.1" customHeight="1">
      <c r="A415" s="42" t="s">
        <v>550</v>
      </c>
      <c r="B415" s="43"/>
      <c r="C415" s="44" t="s">
        <v>560</v>
      </c>
      <c r="D415" s="25" t="s">
        <v>23</v>
      </c>
      <c r="E415" s="43" t="s">
        <v>561</v>
      </c>
      <c r="F415" s="43">
        <v>100</v>
      </c>
      <c r="G415" s="66">
        <v>4.5</v>
      </c>
      <c r="H415" s="52" t="str">
        <f t="shared" si="57"/>
        <v>148min</v>
      </c>
      <c r="I415" s="75" t="str">
        <f t="shared" si="58"/>
        <v>593min</v>
      </c>
      <c r="J415" s="75">
        <f t="shared" si="59"/>
        <v>41</v>
      </c>
      <c r="K415" s="100">
        <f t="shared" si="82"/>
        <v>10.25</v>
      </c>
      <c r="L415" s="66">
        <v>97</v>
      </c>
      <c r="M415" s="36" t="s">
        <v>15</v>
      </c>
      <c r="N415" s="85" t="s">
        <v>15</v>
      </c>
    </row>
    <row r="416" spans="1:14" ht="95.1" customHeight="1">
      <c r="A416" s="42" t="s">
        <v>550</v>
      </c>
      <c r="B416" s="43"/>
      <c r="C416" s="44" t="s">
        <v>562</v>
      </c>
      <c r="D416" s="25" t="s">
        <v>23</v>
      </c>
      <c r="E416" s="43" t="s">
        <v>563</v>
      </c>
      <c r="F416" s="43">
        <v>838</v>
      </c>
      <c r="G416" s="66">
        <v>10</v>
      </c>
      <c r="H416" s="52" t="str">
        <f t="shared" si="57"/>
        <v>30min</v>
      </c>
      <c r="I416" s="75" t="str">
        <f t="shared" si="58"/>
        <v>120min</v>
      </c>
      <c r="J416" s="75">
        <f t="shared" si="59"/>
        <v>200</v>
      </c>
      <c r="K416" s="100">
        <f t="shared" si="82"/>
        <v>50</v>
      </c>
      <c r="L416" s="66">
        <v>109</v>
      </c>
      <c r="M416" s="36" t="s">
        <v>15</v>
      </c>
      <c r="N416" s="85" t="s">
        <v>15</v>
      </c>
    </row>
    <row r="417" spans="1:14" ht="95.1" customHeight="1">
      <c r="A417" s="23" t="s">
        <v>564</v>
      </c>
      <c r="B417" s="43"/>
      <c r="C417" s="24" t="s">
        <v>565</v>
      </c>
      <c r="D417" s="25" t="s">
        <v>190</v>
      </c>
      <c r="E417" s="43" t="s">
        <v>566</v>
      </c>
      <c r="F417" s="43">
        <v>13.7</v>
      </c>
      <c r="G417" s="66">
        <v>4.55</v>
      </c>
      <c r="H417" s="52" t="str">
        <f t="shared" ref="H417" si="95">IF(G417="&lt;2.5",480,IF($G417&lt;=0,TEXT("?",0),IF(3000/($G417^2)&gt;1440,TEXT("&gt;24h",0),ROUND(3000/($G417^2),0)&amp;TEXT("min",0))))</f>
        <v>145min</v>
      </c>
      <c r="I417" s="75" t="str">
        <f t="shared" ref="I417" si="96">IF(G417="&lt;2.5","&gt;24h",IF($G417&lt;=0,TEXT("?",0),IF(12000/($G417^2)&gt;1440,TEXT("&gt;24h",0),ROUND(12000/($G417^2),0)&amp;TEXT("min",0))))</f>
        <v>580min</v>
      </c>
      <c r="J417" s="75">
        <f t="shared" ref="J417" si="97">IF(G417="&lt;2.5",13,IF($G417&lt;=0,TEXT("?",0),ROUND(2*$G417^2,0)))</f>
        <v>41</v>
      </c>
      <c r="K417" s="100">
        <f t="shared" si="82"/>
        <v>10.25</v>
      </c>
      <c r="L417" s="66">
        <v>84</v>
      </c>
      <c r="M417" s="36" t="s">
        <v>15</v>
      </c>
      <c r="N417" s="85" t="s">
        <v>15</v>
      </c>
    </row>
    <row r="418" spans="1:14" ht="95.1" customHeight="1">
      <c r="A418" s="110"/>
      <c r="B418" s="110"/>
      <c r="C418" s="111"/>
      <c r="D418" s="111"/>
      <c r="E418" s="111"/>
      <c r="F418" s="110"/>
      <c r="G418" s="7">
        <v>0</v>
      </c>
      <c r="H418" s="6" t="str">
        <f t="shared" ref="H418:H461" si="98">IF(G418="&lt;2.5",480,IF($G418&lt;=0,TEXT("?",0),IF(3000/($G418^2)&gt;1440,TEXT("&gt;24h",0),ROUND(3000/($G418^2),0)&amp;TEXT("min",0))))</f>
        <v>?</v>
      </c>
      <c r="I418" s="9" t="str">
        <f t="shared" ref="I418:I461" si="99">IF(G418="&lt;2.5","&gt;24h",IF($G418&lt;=0,TEXT("?",0),IF(12000/($G418^2)&gt;1440,TEXT("&gt;24h",0),ROUND(12000/($G418^2),0)&amp;TEXT("min",0))))</f>
        <v>?</v>
      </c>
      <c r="J418" s="9" t="str">
        <f t="shared" ref="J418:J461" si="100">IF(G418="&lt;2.5",13,IF($G418&lt;=0,TEXT("?",0),ROUND(2*$G418^2,0)))</f>
        <v>?</v>
      </c>
      <c r="K418" s="100" t="e">
        <f>J418/4</f>
        <v>#VALUE!</v>
      </c>
      <c r="L418" s="7">
        <v>0</v>
      </c>
      <c r="M418" s="36" t="s">
        <v>15</v>
      </c>
      <c r="N418" s="85" t="s">
        <v>15</v>
      </c>
    </row>
    <row r="419" spans="1:14" ht="95.1" customHeight="1">
      <c r="A419" s="110"/>
      <c r="B419" s="110"/>
      <c r="C419" s="111"/>
      <c r="D419" s="111"/>
      <c r="E419" s="111"/>
      <c r="F419" s="110"/>
      <c r="G419" s="7">
        <v>0</v>
      </c>
      <c r="H419" s="6" t="str">
        <f t="shared" si="98"/>
        <v>?</v>
      </c>
      <c r="I419" s="9" t="str">
        <f t="shared" si="99"/>
        <v>?</v>
      </c>
      <c r="J419" s="9" t="str">
        <f t="shared" si="100"/>
        <v>?</v>
      </c>
      <c r="K419" s="100" t="e">
        <f>J419/4</f>
        <v>#VALUE!</v>
      </c>
      <c r="L419" s="7">
        <v>0</v>
      </c>
      <c r="M419" s="36" t="s">
        <v>15</v>
      </c>
      <c r="N419" s="85" t="s">
        <v>15</v>
      </c>
    </row>
    <row r="420" spans="1:14" ht="95.1" customHeight="1">
      <c r="A420" s="110"/>
      <c r="B420" s="110"/>
      <c r="C420" s="111"/>
      <c r="D420" s="111"/>
      <c r="E420" s="111"/>
      <c r="F420" s="110"/>
      <c r="G420" s="7">
        <v>0</v>
      </c>
      <c r="H420" s="6" t="str">
        <f t="shared" si="98"/>
        <v>?</v>
      </c>
      <c r="I420" s="9" t="str">
        <f t="shared" si="99"/>
        <v>?</v>
      </c>
      <c r="J420" s="9" t="str">
        <f t="shared" si="100"/>
        <v>?</v>
      </c>
      <c r="K420" s="100" t="e">
        <f>J420/4</f>
        <v>#VALUE!</v>
      </c>
      <c r="L420" s="7">
        <v>0</v>
      </c>
      <c r="M420" s="36" t="s">
        <v>15</v>
      </c>
      <c r="N420" s="85" t="s">
        <v>15</v>
      </c>
    </row>
    <row r="421" spans="1:14" ht="95.1" customHeight="1">
      <c r="A421" s="110"/>
      <c r="B421" s="110"/>
      <c r="C421" s="111"/>
      <c r="D421" s="111"/>
      <c r="E421" s="111"/>
      <c r="F421" s="110"/>
      <c r="G421" s="7">
        <v>0</v>
      </c>
      <c r="H421" s="6" t="str">
        <f t="shared" si="98"/>
        <v>?</v>
      </c>
      <c r="I421" s="9" t="str">
        <f t="shared" si="99"/>
        <v>?</v>
      </c>
      <c r="J421" s="9" t="str">
        <f t="shared" si="100"/>
        <v>?</v>
      </c>
      <c r="K421" s="100" t="e">
        <f>J421/4</f>
        <v>#VALUE!</v>
      </c>
      <c r="L421" s="7">
        <v>0</v>
      </c>
      <c r="M421" s="36" t="s">
        <v>15</v>
      </c>
      <c r="N421" s="85" t="s">
        <v>15</v>
      </c>
    </row>
    <row r="422" spans="1:14" ht="95.1" customHeight="1">
      <c r="A422" s="110"/>
      <c r="B422" s="110"/>
      <c r="C422" s="111"/>
      <c r="D422" s="111"/>
      <c r="E422" s="111"/>
      <c r="F422" s="110"/>
      <c r="G422" s="7">
        <v>0</v>
      </c>
      <c r="H422" s="6" t="str">
        <f t="shared" si="98"/>
        <v>?</v>
      </c>
      <c r="I422" s="9" t="str">
        <f t="shared" si="99"/>
        <v>?</v>
      </c>
      <c r="J422" s="9" t="str">
        <f t="shared" si="100"/>
        <v>?</v>
      </c>
      <c r="K422" s="100" t="e">
        <f t="shared" ref="K422:K485" si="101">J422/4</f>
        <v>#VALUE!</v>
      </c>
      <c r="L422" s="7">
        <v>0</v>
      </c>
      <c r="M422" s="36" t="s">
        <v>15</v>
      </c>
      <c r="N422" s="85" t="s">
        <v>15</v>
      </c>
    </row>
    <row r="423" spans="1:14" ht="95.1" customHeight="1">
      <c r="A423" s="110"/>
      <c r="B423" s="110"/>
      <c r="C423" s="111"/>
      <c r="D423" s="111"/>
      <c r="E423" s="111"/>
      <c r="F423" s="110"/>
      <c r="G423" s="7">
        <v>0</v>
      </c>
      <c r="H423" s="6" t="str">
        <f t="shared" si="98"/>
        <v>?</v>
      </c>
      <c r="I423" s="9" t="str">
        <f t="shared" si="99"/>
        <v>?</v>
      </c>
      <c r="J423" s="9" t="str">
        <f t="shared" si="100"/>
        <v>?</v>
      </c>
      <c r="K423" s="100" t="e">
        <f t="shared" si="101"/>
        <v>#VALUE!</v>
      </c>
      <c r="L423" s="7">
        <v>0</v>
      </c>
      <c r="M423" s="36" t="s">
        <v>15</v>
      </c>
      <c r="N423" s="85" t="s">
        <v>15</v>
      </c>
    </row>
    <row r="424" spans="1:14" ht="95.1" customHeight="1">
      <c r="A424" s="110"/>
      <c r="B424" s="110"/>
      <c r="C424" s="111"/>
      <c r="D424" s="111"/>
      <c r="E424" s="111"/>
      <c r="F424" s="110"/>
      <c r="G424" s="7">
        <v>0</v>
      </c>
      <c r="H424" s="6" t="str">
        <f t="shared" si="98"/>
        <v>?</v>
      </c>
      <c r="I424" s="9" t="str">
        <f t="shared" si="99"/>
        <v>?</v>
      </c>
      <c r="J424" s="9" t="str">
        <f t="shared" si="100"/>
        <v>?</v>
      </c>
      <c r="K424" s="100" t="e">
        <f t="shared" si="101"/>
        <v>#VALUE!</v>
      </c>
      <c r="L424" s="7">
        <v>0</v>
      </c>
      <c r="M424" s="36" t="s">
        <v>15</v>
      </c>
      <c r="N424" s="85" t="s">
        <v>15</v>
      </c>
    </row>
    <row r="425" spans="1:14" ht="95.1" customHeight="1">
      <c r="A425" s="110"/>
      <c r="B425" s="110"/>
      <c r="C425" s="111"/>
      <c r="D425" s="111"/>
      <c r="E425" s="111"/>
      <c r="F425" s="110"/>
      <c r="G425" s="7">
        <v>0</v>
      </c>
      <c r="H425" s="6" t="str">
        <f t="shared" si="98"/>
        <v>?</v>
      </c>
      <c r="I425" s="9" t="str">
        <f t="shared" si="99"/>
        <v>?</v>
      </c>
      <c r="J425" s="9" t="str">
        <f t="shared" si="100"/>
        <v>?</v>
      </c>
      <c r="K425" s="100" t="e">
        <f t="shared" si="101"/>
        <v>#VALUE!</v>
      </c>
      <c r="L425" s="7">
        <v>0</v>
      </c>
      <c r="M425" s="36" t="s">
        <v>15</v>
      </c>
      <c r="N425" s="85" t="s">
        <v>15</v>
      </c>
    </row>
    <row r="426" spans="1:14" ht="95.1" customHeight="1">
      <c r="A426" s="110"/>
      <c r="B426" s="110"/>
      <c r="C426" s="111"/>
      <c r="D426" s="111"/>
      <c r="E426" s="111"/>
      <c r="F426" s="110"/>
      <c r="G426" s="7">
        <v>0</v>
      </c>
      <c r="H426" s="6" t="str">
        <f t="shared" si="98"/>
        <v>?</v>
      </c>
      <c r="I426" s="9" t="str">
        <f t="shared" si="99"/>
        <v>?</v>
      </c>
      <c r="J426" s="9" t="str">
        <f t="shared" si="100"/>
        <v>?</v>
      </c>
      <c r="K426" s="100" t="e">
        <f t="shared" si="101"/>
        <v>#VALUE!</v>
      </c>
      <c r="L426" s="7">
        <v>0</v>
      </c>
      <c r="M426" s="36" t="s">
        <v>15</v>
      </c>
      <c r="N426" s="85" t="s">
        <v>15</v>
      </c>
    </row>
    <row r="427" spans="1:14" ht="95.1" customHeight="1">
      <c r="A427" s="110"/>
      <c r="B427" s="110"/>
      <c r="C427" s="111"/>
      <c r="D427" s="111"/>
      <c r="E427" s="111"/>
      <c r="F427" s="110"/>
      <c r="G427" s="7">
        <v>0</v>
      </c>
      <c r="H427" s="6" t="str">
        <f t="shared" si="98"/>
        <v>?</v>
      </c>
      <c r="I427" s="9" t="str">
        <f t="shared" si="99"/>
        <v>?</v>
      </c>
      <c r="J427" s="9" t="str">
        <f t="shared" si="100"/>
        <v>?</v>
      </c>
      <c r="K427" s="100" t="e">
        <f t="shared" si="101"/>
        <v>#VALUE!</v>
      </c>
      <c r="L427" s="7">
        <v>0</v>
      </c>
      <c r="M427" s="36" t="s">
        <v>15</v>
      </c>
      <c r="N427" s="85" t="s">
        <v>15</v>
      </c>
    </row>
    <row r="428" spans="1:14" ht="95.1" customHeight="1">
      <c r="A428" s="110"/>
      <c r="B428" s="110"/>
      <c r="C428" s="111"/>
      <c r="D428" s="111"/>
      <c r="E428" s="111"/>
      <c r="F428" s="110"/>
      <c r="G428" s="7">
        <v>0</v>
      </c>
      <c r="H428" s="6" t="str">
        <f t="shared" si="98"/>
        <v>?</v>
      </c>
      <c r="I428" s="9" t="str">
        <f t="shared" si="99"/>
        <v>?</v>
      </c>
      <c r="J428" s="9" t="str">
        <f t="shared" si="100"/>
        <v>?</v>
      </c>
      <c r="K428" s="100" t="e">
        <f t="shared" si="101"/>
        <v>#VALUE!</v>
      </c>
      <c r="L428" s="7">
        <v>0</v>
      </c>
      <c r="M428" s="36" t="s">
        <v>15</v>
      </c>
      <c r="N428" s="85" t="s">
        <v>15</v>
      </c>
    </row>
    <row r="429" spans="1:14" ht="95.1" customHeight="1">
      <c r="A429" s="110"/>
      <c r="B429" s="110"/>
      <c r="C429" s="111"/>
      <c r="D429" s="111"/>
      <c r="E429" s="111"/>
      <c r="F429" s="110"/>
      <c r="G429" s="7">
        <v>0</v>
      </c>
      <c r="H429" s="6" t="str">
        <f t="shared" si="98"/>
        <v>?</v>
      </c>
      <c r="I429" s="9" t="str">
        <f t="shared" si="99"/>
        <v>?</v>
      </c>
      <c r="J429" s="9" t="str">
        <f t="shared" si="100"/>
        <v>?</v>
      </c>
      <c r="K429" s="100" t="e">
        <f t="shared" si="101"/>
        <v>#VALUE!</v>
      </c>
      <c r="L429" s="7">
        <v>0</v>
      </c>
      <c r="M429" s="36" t="s">
        <v>15</v>
      </c>
      <c r="N429" s="85" t="s">
        <v>15</v>
      </c>
    </row>
    <row r="430" spans="1:14" ht="95.1" customHeight="1">
      <c r="A430" s="110"/>
      <c r="B430" s="110"/>
      <c r="C430" s="111"/>
      <c r="D430" s="111"/>
      <c r="E430" s="111"/>
      <c r="F430" s="110"/>
      <c r="G430" s="7">
        <v>0</v>
      </c>
      <c r="H430" s="6" t="str">
        <f t="shared" si="98"/>
        <v>?</v>
      </c>
      <c r="I430" s="9" t="str">
        <f t="shared" si="99"/>
        <v>?</v>
      </c>
      <c r="J430" s="9" t="str">
        <f t="shared" si="100"/>
        <v>?</v>
      </c>
      <c r="K430" s="100" t="e">
        <f t="shared" si="101"/>
        <v>#VALUE!</v>
      </c>
      <c r="L430" s="7">
        <v>0</v>
      </c>
      <c r="M430" s="36" t="s">
        <v>15</v>
      </c>
      <c r="N430" s="85" t="s">
        <v>15</v>
      </c>
    </row>
    <row r="431" spans="1:14" ht="95.1" customHeight="1">
      <c r="A431" s="110"/>
      <c r="B431" s="110"/>
      <c r="C431" s="111"/>
      <c r="D431" s="111"/>
      <c r="E431" s="111"/>
      <c r="F431" s="110"/>
      <c r="G431" s="7">
        <v>0</v>
      </c>
      <c r="H431" s="6" t="str">
        <f t="shared" si="98"/>
        <v>?</v>
      </c>
      <c r="I431" s="9" t="str">
        <f t="shared" si="99"/>
        <v>?</v>
      </c>
      <c r="J431" s="9" t="str">
        <f t="shared" si="100"/>
        <v>?</v>
      </c>
      <c r="K431" s="100" t="e">
        <f t="shared" si="101"/>
        <v>#VALUE!</v>
      </c>
      <c r="L431" s="7">
        <v>0</v>
      </c>
      <c r="M431" s="36" t="s">
        <v>15</v>
      </c>
      <c r="N431" s="85" t="s">
        <v>15</v>
      </c>
    </row>
    <row r="432" spans="1:14" ht="95.1" customHeight="1">
      <c r="A432" s="110"/>
      <c r="B432" s="110"/>
      <c r="C432" s="111"/>
      <c r="D432" s="111"/>
      <c r="E432" s="111"/>
      <c r="F432" s="110"/>
      <c r="G432" s="7">
        <v>0</v>
      </c>
      <c r="H432" s="6" t="str">
        <f t="shared" si="98"/>
        <v>?</v>
      </c>
      <c r="I432" s="9" t="str">
        <f t="shared" si="99"/>
        <v>?</v>
      </c>
      <c r="J432" s="9" t="str">
        <f t="shared" si="100"/>
        <v>?</v>
      </c>
      <c r="K432" s="100" t="e">
        <f t="shared" si="101"/>
        <v>#VALUE!</v>
      </c>
      <c r="L432" s="7">
        <v>0</v>
      </c>
      <c r="M432" s="36" t="s">
        <v>15</v>
      </c>
      <c r="N432" s="85" t="s">
        <v>15</v>
      </c>
    </row>
    <row r="433" spans="1:14" ht="95.1" customHeight="1">
      <c r="A433" s="110"/>
      <c r="B433" s="110"/>
      <c r="C433" s="111"/>
      <c r="D433" s="111"/>
      <c r="E433" s="111"/>
      <c r="F433" s="110"/>
      <c r="G433" s="7">
        <v>0</v>
      </c>
      <c r="H433" s="6" t="str">
        <f t="shared" si="98"/>
        <v>?</v>
      </c>
      <c r="I433" s="9" t="str">
        <f t="shared" si="99"/>
        <v>?</v>
      </c>
      <c r="J433" s="9" t="str">
        <f t="shared" si="100"/>
        <v>?</v>
      </c>
      <c r="K433" s="100" t="e">
        <f t="shared" si="101"/>
        <v>#VALUE!</v>
      </c>
      <c r="L433" s="7">
        <v>0</v>
      </c>
      <c r="M433" s="36" t="s">
        <v>15</v>
      </c>
      <c r="N433" s="85" t="s">
        <v>15</v>
      </c>
    </row>
    <row r="434" spans="1:14" ht="95.1" customHeight="1">
      <c r="A434" s="110"/>
      <c r="B434" s="110"/>
      <c r="C434" s="111"/>
      <c r="D434" s="111"/>
      <c r="E434" s="111"/>
      <c r="F434" s="110"/>
      <c r="G434" s="7">
        <v>0</v>
      </c>
      <c r="H434" s="6" t="str">
        <f t="shared" si="98"/>
        <v>?</v>
      </c>
      <c r="I434" s="9" t="str">
        <f t="shared" si="99"/>
        <v>?</v>
      </c>
      <c r="J434" s="9" t="str">
        <f t="shared" si="100"/>
        <v>?</v>
      </c>
      <c r="K434" s="100" t="e">
        <f t="shared" si="101"/>
        <v>#VALUE!</v>
      </c>
      <c r="L434" s="7">
        <v>0</v>
      </c>
      <c r="M434" s="36" t="s">
        <v>15</v>
      </c>
      <c r="N434" s="85" t="s">
        <v>15</v>
      </c>
    </row>
    <row r="435" spans="1:14" ht="95.1" customHeight="1">
      <c r="A435" s="110"/>
      <c r="B435" s="110"/>
      <c r="C435" s="111"/>
      <c r="D435" s="111"/>
      <c r="E435" s="111"/>
      <c r="F435" s="110"/>
      <c r="G435" s="7">
        <v>0</v>
      </c>
      <c r="H435" s="6" t="str">
        <f t="shared" si="98"/>
        <v>?</v>
      </c>
      <c r="I435" s="9" t="str">
        <f t="shared" si="99"/>
        <v>?</v>
      </c>
      <c r="J435" s="9" t="str">
        <f t="shared" si="100"/>
        <v>?</v>
      </c>
      <c r="K435" s="100" t="e">
        <f t="shared" si="101"/>
        <v>#VALUE!</v>
      </c>
      <c r="L435" s="7">
        <v>0</v>
      </c>
      <c r="M435" s="36" t="s">
        <v>15</v>
      </c>
      <c r="N435" s="85" t="s">
        <v>15</v>
      </c>
    </row>
    <row r="436" spans="1:14" ht="95.1" customHeight="1">
      <c r="A436" s="110"/>
      <c r="B436" s="110"/>
      <c r="C436" s="111"/>
      <c r="D436" s="111"/>
      <c r="E436" s="111"/>
      <c r="F436" s="110"/>
      <c r="G436" s="7">
        <v>0</v>
      </c>
      <c r="H436" s="6" t="str">
        <f t="shared" si="98"/>
        <v>?</v>
      </c>
      <c r="I436" s="9" t="str">
        <f t="shared" si="99"/>
        <v>?</v>
      </c>
      <c r="J436" s="9" t="str">
        <f t="shared" si="100"/>
        <v>?</v>
      </c>
      <c r="K436" s="100" t="e">
        <f t="shared" si="101"/>
        <v>#VALUE!</v>
      </c>
      <c r="L436" s="7">
        <v>0</v>
      </c>
      <c r="M436" s="36" t="s">
        <v>15</v>
      </c>
      <c r="N436" s="85" t="s">
        <v>15</v>
      </c>
    </row>
    <row r="437" spans="1:14" ht="95.1" customHeight="1">
      <c r="A437" s="110"/>
      <c r="B437" s="110"/>
      <c r="C437" s="111"/>
      <c r="D437" s="111"/>
      <c r="E437" s="111"/>
      <c r="F437" s="110"/>
      <c r="G437" s="7">
        <v>0</v>
      </c>
      <c r="H437" s="6" t="str">
        <f t="shared" si="98"/>
        <v>?</v>
      </c>
      <c r="I437" s="9" t="str">
        <f t="shared" si="99"/>
        <v>?</v>
      </c>
      <c r="J437" s="9" t="str">
        <f t="shared" si="100"/>
        <v>?</v>
      </c>
      <c r="K437" s="100" t="e">
        <f t="shared" si="101"/>
        <v>#VALUE!</v>
      </c>
      <c r="L437" s="7">
        <v>0</v>
      </c>
      <c r="M437" s="36" t="s">
        <v>15</v>
      </c>
      <c r="N437" s="85" t="s">
        <v>15</v>
      </c>
    </row>
    <row r="438" spans="1:14" ht="95.1" customHeight="1">
      <c r="A438" s="110"/>
      <c r="B438" s="110"/>
      <c r="C438" s="111"/>
      <c r="D438" s="111"/>
      <c r="E438" s="111"/>
      <c r="F438" s="110"/>
      <c r="G438" s="7">
        <v>0</v>
      </c>
      <c r="H438" s="6" t="str">
        <f t="shared" si="98"/>
        <v>?</v>
      </c>
      <c r="I438" s="9" t="str">
        <f t="shared" si="99"/>
        <v>?</v>
      </c>
      <c r="J438" s="9" t="str">
        <f t="shared" si="100"/>
        <v>?</v>
      </c>
      <c r="K438" s="100" t="e">
        <f t="shared" si="101"/>
        <v>#VALUE!</v>
      </c>
      <c r="L438" s="7">
        <v>0</v>
      </c>
      <c r="M438" s="36" t="s">
        <v>15</v>
      </c>
      <c r="N438" s="85" t="s">
        <v>15</v>
      </c>
    </row>
    <row r="439" spans="1:14" ht="95.1" customHeight="1">
      <c r="A439" s="110"/>
      <c r="B439" s="110"/>
      <c r="C439" s="111"/>
      <c r="D439" s="111"/>
      <c r="E439" s="111"/>
      <c r="F439" s="110"/>
      <c r="G439" s="7">
        <v>0</v>
      </c>
      <c r="H439" s="6" t="str">
        <f t="shared" si="98"/>
        <v>?</v>
      </c>
      <c r="I439" s="9" t="str">
        <f t="shared" si="99"/>
        <v>?</v>
      </c>
      <c r="J439" s="9" t="str">
        <f t="shared" si="100"/>
        <v>?</v>
      </c>
      <c r="K439" s="100" t="e">
        <f t="shared" si="101"/>
        <v>#VALUE!</v>
      </c>
      <c r="L439" s="7">
        <v>0</v>
      </c>
      <c r="M439" s="36" t="s">
        <v>15</v>
      </c>
      <c r="N439" s="85" t="s">
        <v>15</v>
      </c>
    </row>
    <row r="440" spans="1:14" ht="95.1" customHeight="1">
      <c r="A440" s="110"/>
      <c r="B440" s="110"/>
      <c r="C440" s="110"/>
      <c r="D440" s="110"/>
      <c r="E440" s="110"/>
      <c r="F440" s="110"/>
      <c r="G440" s="7">
        <v>0</v>
      </c>
      <c r="H440" s="6" t="str">
        <f t="shared" si="98"/>
        <v>?</v>
      </c>
      <c r="I440" s="9" t="str">
        <f t="shared" si="99"/>
        <v>?</v>
      </c>
      <c r="J440" s="9" t="str">
        <f t="shared" si="100"/>
        <v>?</v>
      </c>
      <c r="K440" s="100" t="e">
        <f t="shared" si="101"/>
        <v>#VALUE!</v>
      </c>
      <c r="L440" s="7">
        <v>0</v>
      </c>
      <c r="M440" s="36" t="s">
        <v>15</v>
      </c>
      <c r="N440" s="85" t="s">
        <v>15</v>
      </c>
    </row>
    <row r="441" spans="1:14" ht="95.1" customHeight="1">
      <c r="A441" s="110"/>
      <c r="B441" s="110"/>
      <c r="C441" s="110"/>
      <c r="D441" s="110"/>
      <c r="E441" s="110"/>
      <c r="F441" s="110"/>
      <c r="G441" s="7">
        <v>0</v>
      </c>
      <c r="H441" s="6" t="str">
        <f t="shared" si="98"/>
        <v>?</v>
      </c>
      <c r="I441" s="9" t="str">
        <f t="shared" si="99"/>
        <v>?</v>
      </c>
      <c r="J441" s="9" t="str">
        <f t="shared" si="100"/>
        <v>?</v>
      </c>
      <c r="K441" s="100" t="e">
        <f t="shared" si="101"/>
        <v>#VALUE!</v>
      </c>
      <c r="L441" s="7">
        <v>0</v>
      </c>
      <c r="M441" s="36" t="s">
        <v>15</v>
      </c>
      <c r="N441" s="85" t="s">
        <v>15</v>
      </c>
    </row>
    <row r="442" spans="1:14" ht="95.1" customHeight="1">
      <c r="A442" s="110"/>
      <c r="B442" s="110"/>
      <c r="C442" s="110"/>
      <c r="D442" s="110"/>
      <c r="E442" s="110"/>
      <c r="F442" s="110"/>
      <c r="G442" s="7">
        <v>0</v>
      </c>
      <c r="H442" s="6" t="str">
        <f t="shared" si="98"/>
        <v>?</v>
      </c>
      <c r="I442" s="9" t="str">
        <f t="shared" si="99"/>
        <v>?</v>
      </c>
      <c r="J442" s="9" t="str">
        <f t="shared" si="100"/>
        <v>?</v>
      </c>
      <c r="K442" s="100" t="e">
        <f t="shared" si="101"/>
        <v>#VALUE!</v>
      </c>
      <c r="L442" s="7">
        <v>0</v>
      </c>
      <c r="M442" s="36" t="s">
        <v>15</v>
      </c>
      <c r="N442" s="85" t="s">
        <v>15</v>
      </c>
    </row>
    <row r="443" spans="1:14" ht="95.1" customHeight="1">
      <c r="A443" s="110"/>
      <c r="B443" s="110"/>
      <c r="C443" s="110"/>
      <c r="D443" s="110"/>
      <c r="E443" s="110"/>
      <c r="F443" s="110"/>
      <c r="G443" s="7">
        <v>0</v>
      </c>
      <c r="H443" s="6" t="str">
        <f t="shared" si="98"/>
        <v>?</v>
      </c>
      <c r="I443" s="9" t="str">
        <f t="shared" si="99"/>
        <v>?</v>
      </c>
      <c r="J443" s="9" t="str">
        <f t="shared" si="100"/>
        <v>?</v>
      </c>
      <c r="K443" s="100" t="e">
        <f t="shared" si="101"/>
        <v>#VALUE!</v>
      </c>
      <c r="L443" s="7">
        <v>0</v>
      </c>
      <c r="M443" s="36" t="s">
        <v>15</v>
      </c>
      <c r="N443" s="85" t="s">
        <v>15</v>
      </c>
    </row>
    <row r="444" spans="1:14" ht="95.1" customHeight="1">
      <c r="A444" s="110"/>
      <c r="B444" s="110"/>
      <c r="C444" s="110"/>
      <c r="D444" s="110"/>
      <c r="E444" s="110"/>
      <c r="F444" s="110"/>
      <c r="G444" s="7">
        <v>0</v>
      </c>
      <c r="H444" s="6" t="str">
        <f t="shared" si="98"/>
        <v>?</v>
      </c>
      <c r="I444" s="9" t="str">
        <f t="shared" si="99"/>
        <v>?</v>
      </c>
      <c r="J444" s="9" t="str">
        <f t="shared" si="100"/>
        <v>?</v>
      </c>
      <c r="K444" s="100" t="e">
        <f t="shared" si="101"/>
        <v>#VALUE!</v>
      </c>
      <c r="L444" s="7">
        <v>0</v>
      </c>
      <c r="M444" s="36" t="s">
        <v>15</v>
      </c>
      <c r="N444" s="85" t="s">
        <v>15</v>
      </c>
    </row>
    <row r="445" spans="1:14" ht="95.1" customHeight="1">
      <c r="A445" s="110"/>
      <c r="B445" s="110"/>
      <c r="C445" s="110"/>
      <c r="D445" s="110"/>
      <c r="E445" s="110"/>
      <c r="F445" s="110"/>
      <c r="G445" s="7">
        <v>0</v>
      </c>
      <c r="H445" s="6" t="str">
        <f t="shared" si="98"/>
        <v>?</v>
      </c>
      <c r="I445" s="9" t="str">
        <f t="shared" si="99"/>
        <v>?</v>
      </c>
      <c r="J445" s="9" t="str">
        <f t="shared" si="100"/>
        <v>?</v>
      </c>
      <c r="K445" s="100" t="e">
        <f t="shared" si="101"/>
        <v>#VALUE!</v>
      </c>
      <c r="L445" s="7">
        <v>0</v>
      </c>
      <c r="M445" s="36" t="s">
        <v>15</v>
      </c>
      <c r="N445" s="85" t="s">
        <v>15</v>
      </c>
    </row>
    <row r="446" spans="1:14" ht="95.1" customHeight="1">
      <c r="A446" s="110"/>
      <c r="B446" s="110"/>
      <c r="C446" s="110"/>
      <c r="D446" s="110"/>
      <c r="E446" s="110"/>
      <c r="F446" s="110"/>
      <c r="G446" s="7">
        <v>0</v>
      </c>
      <c r="H446" s="6" t="str">
        <f t="shared" si="98"/>
        <v>?</v>
      </c>
      <c r="I446" s="9" t="str">
        <f t="shared" si="99"/>
        <v>?</v>
      </c>
      <c r="J446" s="9" t="str">
        <f t="shared" si="100"/>
        <v>?</v>
      </c>
      <c r="K446" s="100" t="e">
        <f t="shared" si="101"/>
        <v>#VALUE!</v>
      </c>
      <c r="L446" s="7">
        <v>0</v>
      </c>
      <c r="M446" s="36" t="s">
        <v>15</v>
      </c>
      <c r="N446" s="85" t="s">
        <v>15</v>
      </c>
    </row>
    <row r="447" spans="1:14" ht="95.1" customHeight="1">
      <c r="A447" s="110"/>
      <c r="B447" s="110"/>
      <c r="C447" s="110"/>
      <c r="D447" s="110"/>
      <c r="E447" s="110"/>
      <c r="F447" s="110"/>
      <c r="G447" s="7">
        <v>0</v>
      </c>
      <c r="H447" s="6" t="str">
        <f t="shared" si="98"/>
        <v>?</v>
      </c>
      <c r="I447" s="9" t="str">
        <f t="shared" si="99"/>
        <v>?</v>
      </c>
      <c r="J447" s="9" t="str">
        <f t="shared" si="100"/>
        <v>?</v>
      </c>
      <c r="K447" s="100" t="e">
        <f t="shared" si="101"/>
        <v>#VALUE!</v>
      </c>
      <c r="L447" s="7">
        <v>0</v>
      </c>
      <c r="M447" s="36" t="s">
        <v>15</v>
      </c>
      <c r="N447" s="85" t="s">
        <v>15</v>
      </c>
    </row>
    <row r="448" spans="1:14" ht="95.1" customHeight="1">
      <c r="A448" s="110"/>
      <c r="B448" s="110"/>
      <c r="C448" s="110"/>
      <c r="D448" s="110"/>
      <c r="E448" s="110"/>
      <c r="F448" s="110"/>
      <c r="G448" s="7">
        <v>0</v>
      </c>
      <c r="H448" s="6" t="str">
        <f t="shared" si="98"/>
        <v>?</v>
      </c>
      <c r="I448" s="9" t="str">
        <f t="shared" si="99"/>
        <v>?</v>
      </c>
      <c r="J448" s="9" t="str">
        <f t="shared" si="100"/>
        <v>?</v>
      </c>
      <c r="K448" s="100" t="e">
        <f t="shared" si="101"/>
        <v>#VALUE!</v>
      </c>
      <c r="L448" s="7">
        <v>0</v>
      </c>
      <c r="M448" s="36" t="s">
        <v>15</v>
      </c>
      <c r="N448" s="85" t="s">
        <v>15</v>
      </c>
    </row>
    <row r="449" spans="1:14" ht="95.1" customHeight="1">
      <c r="A449" s="110"/>
      <c r="B449" s="110"/>
      <c r="C449" s="110"/>
      <c r="D449" s="110"/>
      <c r="E449" s="110"/>
      <c r="F449" s="110"/>
      <c r="G449" s="7">
        <v>0</v>
      </c>
      <c r="H449" s="6" t="str">
        <f t="shared" si="98"/>
        <v>?</v>
      </c>
      <c r="I449" s="9" t="str">
        <f t="shared" si="99"/>
        <v>?</v>
      </c>
      <c r="J449" s="9" t="str">
        <f t="shared" si="100"/>
        <v>?</v>
      </c>
      <c r="K449" s="100" t="e">
        <f t="shared" si="101"/>
        <v>#VALUE!</v>
      </c>
      <c r="L449" s="7">
        <v>0</v>
      </c>
      <c r="M449" s="36" t="s">
        <v>15</v>
      </c>
      <c r="N449" s="85" t="s">
        <v>15</v>
      </c>
    </row>
    <row r="450" spans="1:14" ht="95.1" customHeight="1">
      <c r="A450" s="110"/>
      <c r="B450" s="110"/>
      <c r="C450" s="110"/>
      <c r="D450" s="110"/>
      <c r="E450" s="110"/>
      <c r="F450" s="110"/>
      <c r="G450" s="7">
        <v>0</v>
      </c>
      <c r="H450" s="6" t="str">
        <f t="shared" si="98"/>
        <v>?</v>
      </c>
      <c r="I450" s="9" t="str">
        <f t="shared" si="99"/>
        <v>?</v>
      </c>
      <c r="J450" s="9" t="str">
        <f t="shared" si="100"/>
        <v>?</v>
      </c>
      <c r="K450" s="100" t="e">
        <f t="shared" si="101"/>
        <v>#VALUE!</v>
      </c>
      <c r="L450" s="7">
        <v>0</v>
      </c>
      <c r="M450" s="36" t="s">
        <v>15</v>
      </c>
      <c r="N450" s="85" t="s">
        <v>15</v>
      </c>
    </row>
    <row r="451" spans="1:14" ht="95.1" customHeight="1">
      <c r="A451" s="110"/>
      <c r="B451" s="110"/>
      <c r="C451" s="110"/>
      <c r="D451" s="110"/>
      <c r="E451" s="110"/>
      <c r="F451" s="110"/>
      <c r="G451" s="7">
        <v>0</v>
      </c>
      <c r="H451" s="6" t="str">
        <f t="shared" si="98"/>
        <v>?</v>
      </c>
      <c r="I451" s="9" t="str">
        <f t="shared" si="99"/>
        <v>?</v>
      </c>
      <c r="J451" s="9" t="str">
        <f t="shared" si="100"/>
        <v>?</v>
      </c>
      <c r="K451" s="100" t="e">
        <f t="shared" si="101"/>
        <v>#VALUE!</v>
      </c>
      <c r="L451" s="7">
        <v>0</v>
      </c>
      <c r="M451" s="36" t="s">
        <v>15</v>
      </c>
      <c r="N451" s="85" t="s">
        <v>15</v>
      </c>
    </row>
    <row r="452" spans="1:14" ht="95.1" customHeight="1">
      <c r="A452" s="110"/>
      <c r="B452" s="110"/>
      <c r="C452" s="110"/>
      <c r="D452" s="110"/>
      <c r="E452" s="110"/>
      <c r="F452" s="110"/>
      <c r="G452" s="7">
        <v>0</v>
      </c>
      <c r="H452" s="6" t="str">
        <f t="shared" si="98"/>
        <v>?</v>
      </c>
      <c r="I452" s="9" t="str">
        <f t="shared" si="99"/>
        <v>?</v>
      </c>
      <c r="J452" s="9" t="str">
        <f t="shared" si="100"/>
        <v>?</v>
      </c>
      <c r="K452" s="100" t="e">
        <f t="shared" si="101"/>
        <v>#VALUE!</v>
      </c>
      <c r="L452" s="7">
        <v>0</v>
      </c>
      <c r="M452" s="36" t="s">
        <v>15</v>
      </c>
      <c r="N452" s="85" t="s">
        <v>15</v>
      </c>
    </row>
    <row r="453" spans="1:14" ht="95.1" customHeight="1">
      <c r="A453" s="110"/>
      <c r="B453" s="110"/>
      <c r="C453" s="110"/>
      <c r="D453" s="110"/>
      <c r="E453" s="110"/>
      <c r="F453" s="110"/>
      <c r="G453" s="7">
        <v>0</v>
      </c>
      <c r="H453" s="6" t="str">
        <f t="shared" si="98"/>
        <v>?</v>
      </c>
      <c r="I453" s="9" t="str">
        <f t="shared" si="99"/>
        <v>?</v>
      </c>
      <c r="J453" s="9" t="str">
        <f t="shared" si="100"/>
        <v>?</v>
      </c>
      <c r="K453" s="100" t="e">
        <f t="shared" si="101"/>
        <v>#VALUE!</v>
      </c>
      <c r="L453" s="7">
        <v>0</v>
      </c>
      <c r="M453" s="36" t="s">
        <v>15</v>
      </c>
      <c r="N453" s="85" t="s">
        <v>15</v>
      </c>
    </row>
    <row r="454" spans="1:14" ht="95.1" customHeight="1">
      <c r="A454" s="110"/>
      <c r="B454" s="110"/>
      <c r="C454" s="110"/>
      <c r="D454" s="110"/>
      <c r="E454" s="110"/>
      <c r="F454" s="110"/>
      <c r="G454" s="7">
        <v>0</v>
      </c>
      <c r="H454" s="6" t="str">
        <f t="shared" si="98"/>
        <v>?</v>
      </c>
      <c r="I454" s="9" t="str">
        <f t="shared" si="99"/>
        <v>?</v>
      </c>
      <c r="J454" s="9" t="str">
        <f t="shared" si="100"/>
        <v>?</v>
      </c>
      <c r="K454" s="100" t="e">
        <f t="shared" si="101"/>
        <v>#VALUE!</v>
      </c>
      <c r="L454" s="7">
        <v>0</v>
      </c>
      <c r="M454" s="36" t="s">
        <v>15</v>
      </c>
      <c r="N454" s="85" t="s">
        <v>15</v>
      </c>
    </row>
    <row r="455" spans="1:14" ht="95.1" customHeight="1">
      <c r="A455" s="110"/>
      <c r="B455" s="110"/>
      <c r="C455" s="110"/>
      <c r="D455" s="110"/>
      <c r="E455" s="110"/>
      <c r="F455" s="110"/>
      <c r="G455" s="7">
        <v>0</v>
      </c>
      <c r="H455" s="6" t="str">
        <f t="shared" si="98"/>
        <v>?</v>
      </c>
      <c r="I455" s="9" t="str">
        <f t="shared" si="99"/>
        <v>?</v>
      </c>
      <c r="J455" s="9" t="str">
        <f t="shared" si="100"/>
        <v>?</v>
      </c>
      <c r="K455" s="100" t="e">
        <f t="shared" si="101"/>
        <v>#VALUE!</v>
      </c>
      <c r="L455" s="7">
        <v>0</v>
      </c>
      <c r="M455" s="36" t="s">
        <v>15</v>
      </c>
      <c r="N455" s="85" t="s">
        <v>15</v>
      </c>
    </row>
    <row r="456" spans="1:14" ht="95.1" customHeight="1">
      <c r="A456" s="9"/>
      <c r="B456" s="9"/>
      <c r="C456" s="9"/>
      <c r="D456" s="9"/>
      <c r="E456" s="9"/>
      <c r="F456" s="9"/>
      <c r="G456" s="7">
        <v>0</v>
      </c>
      <c r="H456" s="6" t="str">
        <f t="shared" si="98"/>
        <v>?</v>
      </c>
      <c r="I456" s="9" t="str">
        <f t="shared" si="99"/>
        <v>?</v>
      </c>
      <c r="J456" s="9" t="str">
        <f t="shared" si="100"/>
        <v>?</v>
      </c>
      <c r="K456" s="100" t="e">
        <f t="shared" si="101"/>
        <v>#VALUE!</v>
      </c>
      <c r="L456" s="7">
        <v>0</v>
      </c>
      <c r="M456" s="36" t="s">
        <v>15</v>
      </c>
      <c r="N456" s="85" t="s">
        <v>15</v>
      </c>
    </row>
    <row r="457" spans="1:14" ht="95.1" customHeight="1">
      <c r="A457" s="9"/>
      <c r="B457" s="9"/>
      <c r="C457" s="9"/>
      <c r="D457" s="9"/>
      <c r="E457" s="9"/>
      <c r="F457" s="9"/>
      <c r="G457" s="7">
        <v>0</v>
      </c>
      <c r="H457" s="6" t="str">
        <f t="shared" si="98"/>
        <v>?</v>
      </c>
      <c r="I457" s="9" t="str">
        <f t="shared" si="99"/>
        <v>?</v>
      </c>
      <c r="J457" s="9" t="str">
        <f t="shared" si="100"/>
        <v>?</v>
      </c>
      <c r="K457" s="100" t="e">
        <f t="shared" si="101"/>
        <v>#VALUE!</v>
      </c>
      <c r="L457" s="7">
        <v>0</v>
      </c>
      <c r="M457" s="36" t="s">
        <v>15</v>
      </c>
      <c r="N457" s="85" t="s">
        <v>15</v>
      </c>
    </row>
    <row r="458" spans="1:14" ht="95.1" customHeight="1">
      <c r="A458" s="9"/>
      <c r="B458" s="9"/>
      <c r="C458" s="9"/>
      <c r="D458" s="9"/>
      <c r="E458" s="9"/>
      <c r="F458" s="9"/>
      <c r="G458" s="7">
        <v>0</v>
      </c>
      <c r="H458" s="6" t="str">
        <f t="shared" si="98"/>
        <v>?</v>
      </c>
      <c r="I458" s="9" t="str">
        <f t="shared" si="99"/>
        <v>?</v>
      </c>
      <c r="J458" s="9" t="str">
        <f t="shared" si="100"/>
        <v>?</v>
      </c>
      <c r="K458" s="100" t="e">
        <f t="shared" si="101"/>
        <v>#VALUE!</v>
      </c>
      <c r="L458" s="7">
        <v>0</v>
      </c>
      <c r="M458" s="36" t="s">
        <v>15</v>
      </c>
      <c r="N458" s="85" t="s">
        <v>15</v>
      </c>
    </row>
    <row r="459" spans="1:14" ht="95.1" customHeight="1">
      <c r="A459" s="9"/>
      <c r="B459" s="9"/>
      <c r="C459" s="9"/>
      <c r="D459" s="9"/>
      <c r="E459" s="9"/>
      <c r="F459" s="9"/>
      <c r="G459" s="7">
        <v>0</v>
      </c>
      <c r="H459" s="6" t="str">
        <f t="shared" si="98"/>
        <v>?</v>
      </c>
      <c r="I459" s="9" t="str">
        <f t="shared" si="99"/>
        <v>?</v>
      </c>
      <c r="J459" s="9" t="str">
        <f t="shared" si="100"/>
        <v>?</v>
      </c>
      <c r="K459" s="100" t="e">
        <f t="shared" si="101"/>
        <v>#VALUE!</v>
      </c>
      <c r="L459" s="7">
        <v>0</v>
      </c>
      <c r="M459" s="36" t="s">
        <v>15</v>
      </c>
      <c r="N459" s="85" t="s">
        <v>15</v>
      </c>
    </row>
    <row r="460" spans="1:14" ht="95.1" customHeight="1">
      <c r="A460" s="9"/>
      <c r="B460" s="9"/>
      <c r="C460" s="9"/>
      <c r="D460" s="9"/>
      <c r="E460" s="9"/>
      <c r="F460" s="9"/>
      <c r="G460" s="7">
        <v>0</v>
      </c>
      <c r="H460" s="6" t="str">
        <f t="shared" si="98"/>
        <v>?</v>
      </c>
      <c r="I460" s="9" t="str">
        <f t="shared" si="99"/>
        <v>?</v>
      </c>
      <c r="J460" s="9" t="str">
        <f t="shared" si="100"/>
        <v>?</v>
      </c>
      <c r="K460" s="100" t="e">
        <f t="shared" si="101"/>
        <v>#VALUE!</v>
      </c>
      <c r="L460" s="7">
        <v>0</v>
      </c>
      <c r="M460" s="36" t="s">
        <v>15</v>
      </c>
      <c r="N460" s="85" t="s">
        <v>15</v>
      </c>
    </row>
    <row r="461" spans="1:14" ht="95.1" customHeight="1">
      <c r="A461" s="9"/>
      <c r="B461" s="9"/>
      <c r="C461" s="9"/>
      <c r="D461" s="9"/>
      <c r="E461" s="9"/>
      <c r="F461" s="9"/>
      <c r="G461" s="7">
        <v>0</v>
      </c>
      <c r="H461" s="6" t="str">
        <f t="shared" si="98"/>
        <v>?</v>
      </c>
      <c r="I461" s="9" t="str">
        <f t="shared" si="99"/>
        <v>?</v>
      </c>
      <c r="J461" s="9" t="str">
        <f t="shared" si="100"/>
        <v>?</v>
      </c>
      <c r="K461" s="100" t="e">
        <f t="shared" si="101"/>
        <v>#VALUE!</v>
      </c>
      <c r="L461" s="7">
        <v>0</v>
      </c>
      <c r="M461" s="36" t="s">
        <v>15</v>
      </c>
      <c r="N461" s="85" t="s">
        <v>15</v>
      </c>
    </row>
    <row r="462" spans="1:14" ht="95.1" customHeight="1">
      <c r="A462" s="9"/>
      <c r="B462" s="9"/>
      <c r="C462" s="9"/>
      <c r="D462" s="9"/>
      <c r="E462" s="9"/>
      <c r="F462" s="9"/>
      <c r="G462" s="7">
        <v>0</v>
      </c>
      <c r="H462" s="6" t="str">
        <f t="shared" ref="H462:H525" si="102">IF(G462="&lt;2.5",480,IF($G462&lt;=0,TEXT("?",0),IF(3000/($G462^2)&gt;1440,TEXT("&gt;24h",0),ROUND(3000/($G462^2),0)&amp;TEXT("min",0))))</f>
        <v>?</v>
      </c>
      <c r="I462" s="9" t="str">
        <f t="shared" ref="I462:I525" si="103">IF(G462="&lt;2.5","&gt;24h",IF($G462&lt;=0,TEXT("?",0),IF(12000/($G462^2)&gt;1440,TEXT("&gt;24h",0),ROUND(12000/($G462^2),0)&amp;TEXT("min",0))))</f>
        <v>?</v>
      </c>
      <c r="J462" s="9" t="str">
        <f t="shared" ref="J462:J525" si="104">IF(G462="&lt;2.5",13,IF($G462&lt;=0,TEXT("?",0),ROUND(2*$G462^2,0)))</f>
        <v>?</v>
      </c>
      <c r="K462" s="100" t="e">
        <f t="shared" si="101"/>
        <v>#VALUE!</v>
      </c>
      <c r="L462" s="7">
        <v>0</v>
      </c>
      <c r="M462" s="36" t="s">
        <v>15</v>
      </c>
      <c r="N462" s="85" t="s">
        <v>15</v>
      </c>
    </row>
    <row r="463" spans="1:14" ht="95.1" customHeight="1">
      <c r="A463" s="9"/>
      <c r="B463" s="9"/>
      <c r="C463" s="9"/>
      <c r="D463" s="9"/>
      <c r="E463" s="9"/>
      <c r="F463" s="9"/>
      <c r="G463" s="7">
        <v>0</v>
      </c>
      <c r="H463" s="6" t="str">
        <f t="shared" si="102"/>
        <v>?</v>
      </c>
      <c r="I463" s="9" t="str">
        <f t="shared" si="103"/>
        <v>?</v>
      </c>
      <c r="J463" s="9" t="str">
        <f t="shared" si="104"/>
        <v>?</v>
      </c>
      <c r="K463" s="100" t="e">
        <f t="shared" si="101"/>
        <v>#VALUE!</v>
      </c>
      <c r="L463" s="7">
        <v>0</v>
      </c>
      <c r="M463" s="36" t="s">
        <v>15</v>
      </c>
      <c r="N463" s="85" t="s">
        <v>15</v>
      </c>
    </row>
    <row r="464" spans="1:14" ht="95.1" customHeight="1">
      <c r="A464" s="9"/>
      <c r="B464" s="9"/>
      <c r="C464" s="9"/>
      <c r="D464" s="9"/>
      <c r="E464" s="9"/>
      <c r="F464" s="9"/>
      <c r="G464" s="7">
        <v>0</v>
      </c>
      <c r="H464" s="6" t="str">
        <f t="shared" si="102"/>
        <v>?</v>
      </c>
      <c r="I464" s="9" t="str">
        <f t="shared" si="103"/>
        <v>?</v>
      </c>
      <c r="J464" s="9" t="str">
        <f t="shared" si="104"/>
        <v>?</v>
      </c>
      <c r="K464" s="100" t="e">
        <f t="shared" si="101"/>
        <v>#VALUE!</v>
      </c>
      <c r="L464" s="7">
        <v>0</v>
      </c>
      <c r="M464" s="36" t="s">
        <v>15</v>
      </c>
      <c r="N464" s="85" t="s">
        <v>15</v>
      </c>
    </row>
    <row r="465" spans="1:14" ht="95.1" customHeight="1">
      <c r="A465" s="9"/>
      <c r="B465" s="9"/>
      <c r="C465" s="9"/>
      <c r="D465" s="9"/>
      <c r="E465" s="9"/>
      <c r="F465" s="9"/>
      <c r="G465" s="7">
        <v>0</v>
      </c>
      <c r="H465" s="6" t="str">
        <f t="shared" si="102"/>
        <v>?</v>
      </c>
      <c r="I465" s="9" t="str">
        <f t="shared" si="103"/>
        <v>?</v>
      </c>
      <c r="J465" s="9" t="str">
        <f t="shared" si="104"/>
        <v>?</v>
      </c>
      <c r="K465" s="100" t="e">
        <f t="shared" si="101"/>
        <v>#VALUE!</v>
      </c>
      <c r="L465" s="7">
        <v>0</v>
      </c>
      <c r="M465" s="36" t="s">
        <v>15</v>
      </c>
      <c r="N465" s="85" t="s">
        <v>15</v>
      </c>
    </row>
    <row r="466" spans="1:14" ht="95.1" customHeight="1">
      <c r="A466" s="9"/>
      <c r="B466" s="9"/>
      <c r="C466" s="9"/>
      <c r="D466" s="9"/>
      <c r="E466" s="9"/>
      <c r="F466" s="9"/>
      <c r="G466" s="7">
        <v>0</v>
      </c>
      <c r="H466" s="6" t="str">
        <f t="shared" si="102"/>
        <v>?</v>
      </c>
      <c r="I466" s="9" t="str">
        <f t="shared" si="103"/>
        <v>?</v>
      </c>
      <c r="J466" s="9" t="str">
        <f t="shared" si="104"/>
        <v>?</v>
      </c>
      <c r="K466" s="100" t="e">
        <f t="shared" si="101"/>
        <v>#VALUE!</v>
      </c>
      <c r="L466" s="7">
        <v>0</v>
      </c>
      <c r="M466" s="36" t="s">
        <v>15</v>
      </c>
      <c r="N466" s="85" t="s">
        <v>15</v>
      </c>
    </row>
    <row r="467" spans="1:14" ht="95.1" customHeight="1">
      <c r="A467" s="9"/>
      <c r="B467" s="9"/>
      <c r="C467" s="9"/>
      <c r="D467" s="9"/>
      <c r="E467" s="9"/>
      <c r="F467" s="9"/>
      <c r="G467" s="7">
        <v>0</v>
      </c>
      <c r="H467" s="6" t="str">
        <f t="shared" si="102"/>
        <v>?</v>
      </c>
      <c r="I467" s="9" t="str">
        <f t="shared" si="103"/>
        <v>?</v>
      </c>
      <c r="J467" s="9" t="str">
        <f t="shared" si="104"/>
        <v>?</v>
      </c>
      <c r="K467" s="100" t="e">
        <f t="shared" si="101"/>
        <v>#VALUE!</v>
      </c>
      <c r="L467" s="7">
        <v>0</v>
      </c>
      <c r="M467" s="36" t="s">
        <v>15</v>
      </c>
      <c r="N467" s="85" t="s">
        <v>15</v>
      </c>
    </row>
    <row r="468" spans="1:14" ht="95.1" customHeight="1">
      <c r="A468" s="9"/>
      <c r="B468" s="9"/>
      <c r="C468" s="9"/>
      <c r="D468" s="9"/>
      <c r="E468" s="9"/>
      <c r="F468" s="9"/>
      <c r="G468" s="7">
        <v>0</v>
      </c>
      <c r="H468" s="6" t="str">
        <f t="shared" si="102"/>
        <v>?</v>
      </c>
      <c r="I468" s="9" t="str">
        <f t="shared" si="103"/>
        <v>?</v>
      </c>
      <c r="J468" s="9" t="str">
        <f t="shared" si="104"/>
        <v>?</v>
      </c>
      <c r="K468" s="100" t="e">
        <f t="shared" si="101"/>
        <v>#VALUE!</v>
      </c>
      <c r="L468" s="7">
        <v>0</v>
      </c>
      <c r="M468" s="36" t="s">
        <v>15</v>
      </c>
      <c r="N468" s="85" t="s">
        <v>15</v>
      </c>
    </row>
    <row r="469" spans="1:14" ht="95.1" customHeight="1">
      <c r="A469" s="9"/>
      <c r="B469" s="9"/>
      <c r="C469" s="9"/>
      <c r="D469" s="9"/>
      <c r="E469" s="9"/>
      <c r="F469" s="9"/>
      <c r="G469" s="7">
        <v>0</v>
      </c>
      <c r="H469" s="6" t="str">
        <f t="shared" si="102"/>
        <v>?</v>
      </c>
      <c r="I469" s="9" t="str">
        <f t="shared" si="103"/>
        <v>?</v>
      </c>
      <c r="J469" s="9" t="str">
        <f t="shared" si="104"/>
        <v>?</v>
      </c>
      <c r="K469" s="100" t="e">
        <f t="shared" si="101"/>
        <v>#VALUE!</v>
      </c>
      <c r="L469" s="7">
        <v>0</v>
      </c>
      <c r="M469" s="36" t="s">
        <v>15</v>
      </c>
      <c r="N469" s="85" t="s">
        <v>15</v>
      </c>
    </row>
    <row r="470" spans="1:14" ht="95.1" customHeight="1">
      <c r="A470" s="9"/>
      <c r="B470" s="9"/>
      <c r="C470" s="9"/>
      <c r="D470" s="9"/>
      <c r="E470" s="9"/>
      <c r="F470" s="9"/>
      <c r="G470" s="7">
        <v>0</v>
      </c>
      <c r="H470" s="6" t="str">
        <f t="shared" si="102"/>
        <v>?</v>
      </c>
      <c r="I470" s="9" t="str">
        <f t="shared" si="103"/>
        <v>?</v>
      </c>
      <c r="J470" s="9" t="str">
        <f t="shared" si="104"/>
        <v>?</v>
      </c>
      <c r="K470" s="100" t="e">
        <f t="shared" si="101"/>
        <v>#VALUE!</v>
      </c>
      <c r="L470" s="7">
        <v>0</v>
      </c>
      <c r="M470" s="36" t="s">
        <v>15</v>
      </c>
      <c r="N470" s="85" t="s">
        <v>15</v>
      </c>
    </row>
    <row r="471" spans="1:14" ht="95.1" customHeight="1">
      <c r="A471" s="9"/>
      <c r="B471" s="9"/>
      <c r="C471" s="9"/>
      <c r="D471" s="9"/>
      <c r="E471" s="9"/>
      <c r="F471" s="9"/>
      <c r="G471" s="7">
        <v>0</v>
      </c>
      <c r="H471" s="6" t="str">
        <f t="shared" si="102"/>
        <v>?</v>
      </c>
      <c r="I471" s="9" t="str">
        <f t="shared" si="103"/>
        <v>?</v>
      </c>
      <c r="J471" s="9" t="str">
        <f t="shared" si="104"/>
        <v>?</v>
      </c>
      <c r="K471" s="100" t="e">
        <f t="shared" si="101"/>
        <v>#VALUE!</v>
      </c>
      <c r="L471" s="7">
        <v>0</v>
      </c>
      <c r="M471" s="36" t="s">
        <v>15</v>
      </c>
      <c r="N471" s="85" t="s">
        <v>15</v>
      </c>
    </row>
    <row r="472" spans="1:14" ht="95.1" customHeight="1">
      <c r="A472" s="9"/>
      <c r="B472" s="9"/>
      <c r="C472" s="9"/>
      <c r="D472" s="9"/>
      <c r="E472" s="9"/>
      <c r="F472" s="9"/>
      <c r="G472" s="7">
        <v>0</v>
      </c>
      <c r="H472" s="6" t="str">
        <f t="shared" si="102"/>
        <v>?</v>
      </c>
      <c r="I472" s="9" t="str">
        <f t="shared" si="103"/>
        <v>?</v>
      </c>
      <c r="J472" s="9" t="str">
        <f t="shared" si="104"/>
        <v>?</v>
      </c>
      <c r="K472" s="100" t="e">
        <f t="shared" si="101"/>
        <v>#VALUE!</v>
      </c>
      <c r="L472" s="7">
        <v>0</v>
      </c>
      <c r="M472" s="36" t="s">
        <v>15</v>
      </c>
      <c r="N472" s="85" t="s">
        <v>15</v>
      </c>
    </row>
    <row r="473" spans="1:14" ht="95.1" customHeight="1">
      <c r="A473" s="9"/>
      <c r="B473" s="9"/>
      <c r="C473" s="9"/>
      <c r="D473" s="9"/>
      <c r="E473" s="9"/>
      <c r="F473" s="9"/>
      <c r="G473" s="7">
        <v>0</v>
      </c>
      <c r="H473" s="6" t="str">
        <f t="shared" si="102"/>
        <v>?</v>
      </c>
      <c r="I473" s="9" t="str">
        <f t="shared" si="103"/>
        <v>?</v>
      </c>
      <c r="J473" s="9" t="str">
        <f t="shared" si="104"/>
        <v>?</v>
      </c>
      <c r="K473" s="100" t="e">
        <f t="shared" si="101"/>
        <v>#VALUE!</v>
      </c>
      <c r="L473" s="7">
        <v>0</v>
      </c>
      <c r="M473" s="36" t="s">
        <v>15</v>
      </c>
      <c r="N473" s="85" t="s">
        <v>15</v>
      </c>
    </row>
    <row r="474" spans="1:14" ht="95.1" customHeight="1">
      <c r="A474" s="9"/>
      <c r="B474" s="9"/>
      <c r="C474" s="9"/>
      <c r="D474" s="9"/>
      <c r="E474" s="9"/>
      <c r="F474" s="9"/>
      <c r="G474" s="7">
        <v>0</v>
      </c>
      <c r="H474" s="6" t="str">
        <f t="shared" si="102"/>
        <v>?</v>
      </c>
      <c r="I474" s="9" t="str">
        <f t="shared" si="103"/>
        <v>?</v>
      </c>
      <c r="J474" s="9" t="str">
        <f t="shared" si="104"/>
        <v>?</v>
      </c>
      <c r="K474" s="100" t="e">
        <f t="shared" si="101"/>
        <v>#VALUE!</v>
      </c>
      <c r="L474" s="7">
        <v>0</v>
      </c>
      <c r="M474" s="36" t="s">
        <v>15</v>
      </c>
      <c r="N474" s="85" t="s">
        <v>15</v>
      </c>
    </row>
    <row r="475" spans="1:14" ht="95.1" customHeight="1">
      <c r="A475" s="9"/>
      <c r="B475" s="9"/>
      <c r="C475" s="9"/>
      <c r="D475" s="9"/>
      <c r="E475" s="9"/>
      <c r="F475" s="9"/>
      <c r="G475" s="7">
        <v>0</v>
      </c>
      <c r="H475" s="6" t="str">
        <f t="shared" si="102"/>
        <v>?</v>
      </c>
      <c r="I475" s="9" t="str">
        <f t="shared" si="103"/>
        <v>?</v>
      </c>
      <c r="J475" s="9" t="str">
        <f t="shared" si="104"/>
        <v>?</v>
      </c>
      <c r="K475" s="100" t="e">
        <f t="shared" si="101"/>
        <v>#VALUE!</v>
      </c>
      <c r="L475" s="7">
        <v>0</v>
      </c>
      <c r="M475" s="36" t="s">
        <v>15</v>
      </c>
      <c r="N475" s="85" t="s">
        <v>15</v>
      </c>
    </row>
    <row r="476" spans="1:14" ht="95.1" customHeight="1">
      <c r="A476" s="9"/>
      <c r="B476" s="9"/>
      <c r="C476" s="9"/>
      <c r="D476" s="9"/>
      <c r="E476" s="9"/>
      <c r="F476" s="9"/>
      <c r="G476" s="7">
        <v>0</v>
      </c>
      <c r="H476" s="6" t="str">
        <f t="shared" si="102"/>
        <v>?</v>
      </c>
      <c r="I476" s="9" t="str">
        <f t="shared" si="103"/>
        <v>?</v>
      </c>
      <c r="J476" s="9" t="str">
        <f t="shared" si="104"/>
        <v>?</v>
      </c>
      <c r="K476" s="100" t="e">
        <f t="shared" si="101"/>
        <v>#VALUE!</v>
      </c>
      <c r="L476" s="7">
        <v>0</v>
      </c>
      <c r="M476" s="36" t="s">
        <v>15</v>
      </c>
      <c r="N476" s="85" t="s">
        <v>15</v>
      </c>
    </row>
    <row r="477" spans="1:14" ht="95.1" customHeight="1">
      <c r="A477" s="9"/>
      <c r="B477" s="9"/>
      <c r="C477" s="9"/>
      <c r="D477" s="9"/>
      <c r="E477" s="9"/>
      <c r="F477" s="9"/>
      <c r="G477" s="7">
        <v>0</v>
      </c>
      <c r="H477" s="6" t="str">
        <f t="shared" si="102"/>
        <v>?</v>
      </c>
      <c r="I477" s="9" t="str">
        <f t="shared" si="103"/>
        <v>?</v>
      </c>
      <c r="J477" s="9" t="str">
        <f t="shared" si="104"/>
        <v>?</v>
      </c>
      <c r="K477" s="100" t="e">
        <f t="shared" si="101"/>
        <v>#VALUE!</v>
      </c>
      <c r="L477" s="7">
        <v>0</v>
      </c>
      <c r="M477" s="36" t="s">
        <v>15</v>
      </c>
      <c r="N477" s="85" t="s">
        <v>15</v>
      </c>
    </row>
    <row r="478" spans="1:14" ht="95.1" customHeight="1">
      <c r="A478" s="9"/>
      <c r="B478" s="9"/>
      <c r="C478" s="9"/>
      <c r="D478" s="9"/>
      <c r="E478" s="9"/>
      <c r="F478" s="9"/>
      <c r="G478" s="7">
        <v>0</v>
      </c>
      <c r="H478" s="6" t="str">
        <f t="shared" si="102"/>
        <v>?</v>
      </c>
      <c r="I478" s="9" t="str">
        <f t="shared" si="103"/>
        <v>?</v>
      </c>
      <c r="J478" s="9" t="str">
        <f t="shared" si="104"/>
        <v>?</v>
      </c>
      <c r="K478" s="100" t="e">
        <f t="shared" si="101"/>
        <v>#VALUE!</v>
      </c>
      <c r="L478" s="7">
        <v>0</v>
      </c>
      <c r="M478" s="36" t="s">
        <v>15</v>
      </c>
      <c r="N478" s="85" t="s">
        <v>15</v>
      </c>
    </row>
    <row r="479" spans="1:14" ht="95.1" customHeight="1">
      <c r="A479" s="9"/>
      <c r="B479" s="9"/>
      <c r="C479" s="9"/>
      <c r="D479" s="9"/>
      <c r="E479" s="9"/>
      <c r="F479" s="9"/>
      <c r="G479" s="7">
        <v>0</v>
      </c>
      <c r="H479" s="6" t="str">
        <f t="shared" si="102"/>
        <v>?</v>
      </c>
      <c r="I479" s="9" t="str">
        <f t="shared" si="103"/>
        <v>?</v>
      </c>
      <c r="J479" s="9" t="str">
        <f t="shared" si="104"/>
        <v>?</v>
      </c>
      <c r="K479" s="100" t="e">
        <f t="shared" si="101"/>
        <v>#VALUE!</v>
      </c>
      <c r="L479" s="7">
        <v>0</v>
      </c>
      <c r="M479" s="36" t="s">
        <v>15</v>
      </c>
      <c r="N479" s="85" t="s">
        <v>15</v>
      </c>
    </row>
    <row r="480" spans="1:14" ht="95.1" customHeight="1">
      <c r="A480" s="9"/>
      <c r="B480" s="9"/>
      <c r="C480" s="9"/>
      <c r="D480" s="9"/>
      <c r="E480" s="9"/>
      <c r="F480" s="9"/>
      <c r="G480" s="7">
        <v>0</v>
      </c>
      <c r="H480" s="6" t="str">
        <f t="shared" si="102"/>
        <v>?</v>
      </c>
      <c r="I480" s="9" t="str">
        <f t="shared" si="103"/>
        <v>?</v>
      </c>
      <c r="J480" s="9" t="str">
        <f t="shared" si="104"/>
        <v>?</v>
      </c>
      <c r="K480" s="100" t="e">
        <f t="shared" si="101"/>
        <v>#VALUE!</v>
      </c>
      <c r="L480" s="7">
        <v>0</v>
      </c>
      <c r="M480" s="36" t="s">
        <v>15</v>
      </c>
      <c r="N480" s="85" t="s">
        <v>15</v>
      </c>
    </row>
    <row r="481" spans="1:14" ht="95.1" customHeight="1">
      <c r="A481" s="9"/>
      <c r="B481" s="9"/>
      <c r="C481" s="9"/>
      <c r="D481" s="9"/>
      <c r="E481" s="9"/>
      <c r="F481" s="9"/>
      <c r="G481" s="7">
        <v>0</v>
      </c>
      <c r="H481" s="6" t="str">
        <f t="shared" si="102"/>
        <v>?</v>
      </c>
      <c r="I481" s="9" t="str">
        <f t="shared" si="103"/>
        <v>?</v>
      </c>
      <c r="J481" s="9" t="str">
        <f t="shared" si="104"/>
        <v>?</v>
      </c>
      <c r="K481" s="100" t="e">
        <f t="shared" si="101"/>
        <v>#VALUE!</v>
      </c>
      <c r="L481" s="7">
        <v>0</v>
      </c>
      <c r="M481" s="36" t="s">
        <v>15</v>
      </c>
      <c r="N481" s="85" t="s">
        <v>15</v>
      </c>
    </row>
    <row r="482" spans="1:14" ht="95.1" customHeight="1">
      <c r="A482" s="9"/>
      <c r="B482" s="9"/>
      <c r="C482" s="9"/>
      <c r="D482" s="9"/>
      <c r="E482" s="9"/>
      <c r="F482" s="9"/>
      <c r="G482" s="7">
        <v>0</v>
      </c>
      <c r="H482" s="6" t="str">
        <f t="shared" si="102"/>
        <v>?</v>
      </c>
      <c r="I482" s="9" t="str">
        <f t="shared" si="103"/>
        <v>?</v>
      </c>
      <c r="J482" s="9" t="str">
        <f t="shared" si="104"/>
        <v>?</v>
      </c>
      <c r="K482" s="100" t="e">
        <f t="shared" si="101"/>
        <v>#VALUE!</v>
      </c>
      <c r="L482" s="7">
        <v>0</v>
      </c>
      <c r="M482" s="36" t="s">
        <v>15</v>
      </c>
      <c r="N482" s="85" t="s">
        <v>15</v>
      </c>
    </row>
    <row r="483" spans="1:14" ht="95.1" customHeight="1">
      <c r="A483" s="9"/>
      <c r="B483" s="9"/>
      <c r="C483" s="9"/>
      <c r="D483" s="9"/>
      <c r="E483" s="9"/>
      <c r="F483" s="9"/>
      <c r="G483" s="7">
        <v>0</v>
      </c>
      <c r="H483" s="6" t="str">
        <f t="shared" si="102"/>
        <v>?</v>
      </c>
      <c r="I483" s="9" t="str">
        <f t="shared" si="103"/>
        <v>?</v>
      </c>
      <c r="J483" s="9" t="str">
        <f t="shared" si="104"/>
        <v>?</v>
      </c>
      <c r="K483" s="100" t="e">
        <f t="shared" si="101"/>
        <v>#VALUE!</v>
      </c>
      <c r="L483" s="7">
        <v>0</v>
      </c>
      <c r="M483" s="36" t="s">
        <v>15</v>
      </c>
      <c r="N483" s="85" t="s">
        <v>15</v>
      </c>
    </row>
    <row r="484" spans="1:14" ht="95.1" customHeight="1">
      <c r="A484" s="9"/>
      <c r="B484" s="9"/>
      <c r="C484" s="9"/>
      <c r="D484" s="9"/>
      <c r="E484" s="9"/>
      <c r="F484" s="9"/>
      <c r="G484" s="7">
        <v>0</v>
      </c>
      <c r="H484" s="6" t="str">
        <f t="shared" si="102"/>
        <v>?</v>
      </c>
      <c r="I484" s="9" t="str">
        <f t="shared" si="103"/>
        <v>?</v>
      </c>
      <c r="J484" s="9" t="str">
        <f t="shared" si="104"/>
        <v>?</v>
      </c>
      <c r="K484" s="100" t="e">
        <f t="shared" si="101"/>
        <v>#VALUE!</v>
      </c>
      <c r="L484" s="7">
        <v>0</v>
      </c>
      <c r="M484" s="36" t="s">
        <v>15</v>
      </c>
      <c r="N484" s="85" t="s">
        <v>15</v>
      </c>
    </row>
    <row r="485" spans="1:14" ht="95.1" customHeight="1">
      <c r="A485" s="9"/>
      <c r="B485" s="9"/>
      <c r="C485" s="9"/>
      <c r="D485" s="9"/>
      <c r="E485" s="9"/>
      <c r="F485" s="9"/>
      <c r="G485" s="7">
        <v>0</v>
      </c>
      <c r="H485" s="6" t="str">
        <f t="shared" si="102"/>
        <v>?</v>
      </c>
      <c r="I485" s="9" t="str">
        <f t="shared" si="103"/>
        <v>?</v>
      </c>
      <c r="J485" s="9" t="str">
        <f t="shared" si="104"/>
        <v>?</v>
      </c>
      <c r="K485" s="100" t="e">
        <f t="shared" si="101"/>
        <v>#VALUE!</v>
      </c>
      <c r="L485" s="7">
        <v>0</v>
      </c>
      <c r="M485" s="36" t="s">
        <v>15</v>
      </c>
      <c r="N485" s="85" t="s">
        <v>15</v>
      </c>
    </row>
    <row r="486" spans="1:14" ht="95.1" customHeight="1">
      <c r="A486" s="9"/>
      <c r="B486" s="9"/>
      <c r="C486" s="9"/>
      <c r="D486" s="9"/>
      <c r="E486" s="9"/>
      <c r="F486" s="9"/>
      <c r="G486" s="7">
        <v>0</v>
      </c>
      <c r="H486" s="6" t="str">
        <f t="shared" si="102"/>
        <v>?</v>
      </c>
      <c r="I486" s="9" t="str">
        <f t="shared" si="103"/>
        <v>?</v>
      </c>
      <c r="J486" s="9" t="str">
        <f t="shared" si="104"/>
        <v>?</v>
      </c>
      <c r="K486" s="100" t="e">
        <f t="shared" ref="K486:K501" si="105">J486/4</f>
        <v>#VALUE!</v>
      </c>
      <c r="L486" s="7">
        <v>0</v>
      </c>
      <c r="M486" s="36" t="s">
        <v>15</v>
      </c>
      <c r="N486" s="85" t="s">
        <v>15</v>
      </c>
    </row>
    <row r="487" spans="1:14" ht="95.1" customHeight="1">
      <c r="A487" s="9"/>
      <c r="B487" s="9"/>
      <c r="C487" s="9"/>
      <c r="D487" s="9"/>
      <c r="E487" s="9"/>
      <c r="F487" s="9"/>
      <c r="G487" s="7">
        <v>0</v>
      </c>
      <c r="H487" s="6" t="str">
        <f t="shared" si="102"/>
        <v>?</v>
      </c>
      <c r="I487" s="9" t="str">
        <f t="shared" si="103"/>
        <v>?</v>
      </c>
      <c r="J487" s="9" t="str">
        <f t="shared" si="104"/>
        <v>?</v>
      </c>
      <c r="K487" s="100" t="e">
        <f t="shared" si="105"/>
        <v>#VALUE!</v>
      </c>
      <c r="L487" s="7">
        <v>0</v>
      </c>
      <c r="M487" s="36" t="s">
        <v>15</v>
      </c>
      <c r="N487" s="85" t="s">
        <v>15</v>
      </c>
    </row>
    <row r="488" spans="1:14" ht="95.1" customHeight="1">
      <c r="A488" s="9"/>
      <c r="B488" s="9"/>
      <c r="C488" s="9"/>
      <c r="D488" s="9"/>
      <c r="E488" s="9"/>
      <c r="F488" s="9"/>
      <c r="G488" s="7">
        <v>0</v>
      </c>
      <c r="H488" s="6" t="str">
        <f t="shared" si="102"/>
        <v>?</v>
      </c>
      <c r="I488" s="9" t="str">
        <f t="shared" si="103"/>
        <v>?</v>
      </c>
      <c r="J488" s="9" t="str">
        <f t="shared" si="104"/>
        <v>?</v>
      </c>
      <c r="K488" s="100" t="e">
        <f t="shared" si="105"/>
        <v>#VALUE!</v>
      </c>
      <c r="L488" s="7">
        <v>0</v>
      </c>
      <c r="M488" s="36" t="s">
        <v>15</v>
      </c>
      <c r="N488" s="85" t="s">
        <v>15</v>
      </c>
    </row>
    <row r="489" spans="1:14" ht="95.1" customHeight="1">
      <c r="A489" s="9"/>
      <c r="B489" s="9"/>
      <c r="C489" s="9"/>
      <c r="D489" s="9"/>
      <c r="E489" s="9"/>
      <c r="F489" s="9"/>
      <c r="G489" s="7">
        <v>0</v>
      </c>
      <c r="H489" s="6" t="str">
        <f t="shared" si="102"/>
        <v>?</v>
      </c>
      <c r="I489" s="9" t="str">
        <f t="shared" si="103"/>
        <v>?</v>
      </c>
      <c r="J489" s="9" t="str">
        <f t="shared" si="104"/>
        <v>?</v>
      </c>
      <c r="K489" s="100" t="e">
        <f t="shared" si="105"/>
        <v>#VALUE!</v>
      </c>
      <c r="L489" s="7">
        <v>0</v>
      </c>
      <c r="M489" s="36" t="s">
        <v>15</v>
      </c>
      <c r="N489" s="85" t="s">
        <v>15</v>
      </c>
    </row>
    <row r="490" spans="1:14" ht="95.1" customHeight="1">
      <c r="A490" s="9"/>
      <c r="B490" s="9"/>
      <c r="C490" s="9"/>
      <c r="D490" s="9"/>
      <c r="E490" s="9"/>
      <c r="F490" s="9"/>
      <c r="G490" s="7">
        <v>0</v>
      </c>
      <c r="H490" s="6" t="str">
        <f t="shared" si="102"/>
        <v>?</v>
      </c>
      <c r="I490" s="9" t="str">
        <f t="shared" si="103"/>
        <v>?</v>
      </c>
      <c r="J490" s="9" t="str">
        <f t="shared" si="104"/>
        <v>?</v>
      </c>
      <c r="K490" s="100" t="e">
        <f t="shared" si="105"/>
        <v>#VALUE!</v>
      </c>
      <c r="L490" s="7">
        <v>0</v>
      </c>
      <c r="M490" s="36" t="s">
        <v>15</v>
      </c>
      <c r="N490" s="85" t="s">
        <v>15</v>
      </c>
    </row>
    <row r="491" spans="1:14" ht="95.1" customHeight="1">
      <c r="A491" s="9"/>
      <c r="B491" s="9"/>
      <c r="C491" s="9"/>
      <c r="D491" s="9"/>
      <c r="E491" s="9"/>
      <c r="F491" s="9"/>
      <c r="G491" s="7">
        <v>0</v>
      </c>
      <c r="H491" s="6" t="str">
        <f t="shared" si="102"/>
        <v>?</v>
      </c>
      <c r="I491" s="9" t="str">
        <f t="shared" si="103"/>
        <v>?</v>
      </c>
      <c r="J491" s="9" t="str">
        <f t="shared" si="104"/>
        <v>?</v>
      </c>
      <c r="K491" s="100" t="e">
        <f t="shared" si="105"/>
        <v>#VALUE!</v>
      </c>
      <c r="L491" s="7">
        <v>0</v>
      </c>
      <c r="M491" s="36" t="s">
        <v>15</v>
      </c>
      <c r="N491" s="85" t="s">
        <v>15</v>
      </c>
    </row>
    <row r="492" spans="1:14" ht="95.1" customHeight="1">
      <c r="A492" s="9"/>
      <c r="B492" s="9"/>
      <c r="C492" s="9"/>
      <c r="D492" s="9"/>
      <c r="E492" s="9"/>
      <c r="F492" s="9"/>
      <c r="G492" s="7">
        <v>0</v>
      </c>
      <c r="H492" s="6" t="str">
        <f t="shared" si="102"/>
        <v>?</v>
      </c>
      <c r="I492" s="9" t="str">
        <f t="shared" si="103"/>
        <v>?</v>
      </c>
      <c r="J492" s="9" t="str">
        <f t="shared" si="104"/>
        <v>?</v>
      </c>
      <c r="K492" s="100" t="e">
        <f t="shared" si="105"/>
        <v>#VALUE!</v>
      </c>
      <c r="L492" s="7">
        <v>0</v>
      </c>
      <c r="M492" s="36" t="s">
        <v>15</v>
      </c>
      <c r="N492" s="85" t="s">
        <v>15</v>
      </c>
    </row>
    <row r="493" spans="1:14" ht="95.1" customHeight="1">
      <c r="A493" s="9"/>
      <c r="B493" s="9"/>
      <c r="C493" s="9"/>
      <c r="D493" s="9"/>
      <c r="E493" s="9"/>
      <c r="F493" s="9"/>
      <c r="G493" s="7">
        <v>0</v>
      </c>
      <c r="H493" s="6" t="str">
        <f t="shared" si="102"/>
        <v>?</v>
      </c>
      <c r="I493" s="9" t="str">
        <f t="shared" si="103"/>
        <v>?</v>
      </c>
      <c r="J493" s="9" t="str">
        <f t="shared" si="104"/>
        <v>?</v>
      </c>
      <c r="K493" s="100" t="e">
        <f t="shared" si="105"/>
        <v>#VALUE!</v>
      </c>
      <c r="L493" s="7">
        <v>0</v>
      </c>
      <c r="M493" s="36" t="s">
        <v>15</v>
      </c>
      <c r="N493" s="85" t="s">
        <v>15</v>
      </c>
    </row>
    <row r="494" spans="1:14" ht="95.1" customHeight="1">
      <c r="A494" s="9"/>
      <c r="B494" s="9"/>
      <c r="C494" s="9"/>
      <c r="D494" s="9"/>
      <c r="E494" s="9"/>
      <c r="F494" s="9"/>
      <c r="G494" s="7">
        <v>0</v>
      </c>
      <c r="H494" s="6" t="str">
        <f t="shared" si="102"/>
        <v>?</v>
      </c>
      <c r="I494" s="9" t="str">
        <f t="shared" si="103"/>
        <v>?</v>
      </c>
      <c r="J494" s="9" t="str">
        <f t="shared" si="104"/>
        <v>?</v>
      </c>
      <c r="K494" s="100" t="e">
        <f t="shared" si="105"/>
        <v>#VALUE!</v>
      </c>
      <c r="L494" s="7">
        <v>0</v>
      </c>
      <c r="M494" s="36" t="s">
        <v>15</v>
      </c>
      <c r="N494" s="85" t="s">
        <v>15</v>
      </c>
    </row>
    <row r="495" spans="1:14" ht="95.1" customHeight="1">
      <c r="A495" s="9"/>
      <c r="B495" s="9"/>
      <c r="C495" s="9"/>
      <c r="D495" s="9"/>
      <c r="E495" s="9"/>
      <c r="F495" s="9"/>
      <c r="G495" s="7">
        <v>0</v>
      </c>
      <c r="H495" s="6" t="str">
        <f t="shared" si="102"/>
        <v>?</v>
      </c>
      <c r="I495" s="9" t="str">
        <f t="shared" si="103"/>
        <v>?</v>
      </c>
      <c r="J495" s="9" t="str">
        <f t="shared" si="104"/>
        <v>?</v>
      </c>
      <c r="K495" s="100" t="e">
        <f t="shared" si="105"/>
        <v>#VALUE!</v>
      </c>
      <c r="L495" s="7">
        <v>0</v>
      </c>
      <c r="M495" s="36" t="s">
        <v>15</v>
      </c>
      <c r="N495" s="85" t="s">
        <v>15</v>
      </c>
    </row>
    <row r="496" spans="1:14" ht="95.1" customHeight="1">
      <c r="A496" s="9"/>
      <c r="B496" s="9"/>
      <c r="C496" s="9"/>
      <c r="D496" s="9"/>
      <c r="E496" s="9"/>
      <c r="F496" s="9"/>
      <c r="G496" s="7">
        <v>0</v>
      </c>
      <c r="H496" s="6" t="str">
        <f t="shared" si="102"/>
        <v>?</v>
      </c>
      <c r="I496" s="9" t="str">
        <f t="shared" si="103"/>
        <v>?</v>
      </c>
      <c r="J496" s="9" t="str">
        <f t="shared" si="104"/>
        <v>?</v>
      </c>
      <c r="K496" s="100" t="e">
        <f t="shared" si="105"/>
        <v>#VALUE!</v>
      </c>
      <c r="L496" s="7">
        <v>0</v>
      </c>
      <c r="M496" s="36" t="s">
        <v>15</v>
      </c>
      <c r="N496" s="85" t="s">
        <v>15</v>
      </c>
    </row>
    <row r="497" spans="1:14" ht="95.1" customHeight="1">
      <c r="A497" s="9"/>
      <c r="B497" s="9"/>
      <c r="C497" s="9"/>
      <c r="D497" s="9"/>
      <c r="E497" s="9"/>
      <c r="F497" s="9"/>
      <c r="G497" s="7">
        <v>0</v>
      </c>
      <c r="H497" s="6" t="str">
        <f t="shared" si="102"/>
        <v>?</v>
      </c>
      <c r="I497" s="9" t="str">
        <f t="shared" si="103"/>
        <v>?</v>
      </c>
      <c r="J497" s="9" t="str">
        <f t="shared" si="104"/>
        <v>?</v>
      </c>
      <c r="K497" s="100" t="e">
        <f t="shared" si="105"/>
        <v>#VALUE!</v>
      </c>
      <c r="L497" s="7">
        <v>0</v>
      </c>
      <c r="M497" s="36" t="s">
        <v>15</v>
      </c>
      <c r="N497" s="85" t="s">
        <v>15</v>
      </c>
    </row>
    <row r="498" spans="1:14" ht="95.1" customHeight="1">
      <c r="A498" s="9"/>
      <c r="B498" s="9"/>
      <c r="C498" s="9"/>
      <c r="D498" s="9"/>
      <c r="E498" s="9"/>
      <c r="F498" s="9"/>
      <c r="G498" s="7">
        <v>0</v>
      </c>
      <c r="H498" s="6" t="str">
        <f t="shared" si="102"/>
        <v>?</v>
      </c>
      <c r="I498" s="9" t="str">
        <f t="shared" si="103"/>
        <v>?</v>
      </c>
      <c r="J498" s="9" t="str">
        <f t="shared" si="104"/>
        <v>?</v>
      </c>
      <c r="K498" s="100" t="e">
        <f t="shared" si="105"/>
        <v>#VALUE!</v>
      </c>
      <c r="L498" s="7">
        <v>0</v>
      </c>
      <c r="M498" s="36" t="s">
        <v>15</v>
      </c>
      <c r="N498" s="85" t="s">
        <v>15</v>
      </c>
    </row>
    <row r="499" spans="1:14" ht="95.1" customHeight="1">
      <c r="A499" s="9"/>
      <c r="B499" s="9"/>
      <c r="C499" s="9"/>
      <c r="D499" s="9"/>
      <c r="E499" s="9"/>
      <c r="F499" s="9"/>
      <c r="G499" s="7">
        <v>0</v>
      </c>
      <c r="H499" s="6" t="str">
        <f t="shared" si="102"/>
        <v>?</v>
      </c>
      <c r="I499" s="9" t="str">
        <f t="shared" si="103"/>
        <v>?</v>
      </c>
      <c r="J499" s="9" t="str">
        <f t="shared" si="104"/>
        <v>?</v>
      </c>
      <c r="K499" s="100" t="e">
        <f t="shared" si="105"/>
        <v>#VALUE!</v>
      </c>
      <c r="L499" s="7">
        <v>0</v>
      </c>
      <c r="M499" s="36" t="s">
        <v>15</v>
      </c>
      <c r="N499" s="85" t="s">
        <v>15</v>
      </c>
    </row>
    <row r="500" spans="1:14" ht="95.1" customHeight="1">
      <c r="A500" s="9"/>
      <c r="B500" s="9"/>
      <c r="C500" s="9"/>
      <c r="D500" s="9"/>
      <c r="E500" s="9"/>
      <c r="F500" s="9"/>
      <c r="G500" s="7">
        <v>0</v>
      </c>
      <c r="H500" s="6" t="str">
        <f t="shared" si="102"/>
        <v>?</v>
      </c>
      <c r="I500" s="9" t="str">
        <f t="shared" si="103"/>
        <v>?</v>
      </c>
      <c r="J500" s="9" t="str">
        <f t="shared" si="104"/>
        <v>?</v>
      </c>
      <c r="K500" s="100" t="e">
        <f t="shared" si="105"/>
        <v>#VALUE!</v>
      </c>
      <c r="L500" s="7">
        <v>0</v>
      </c>
      <c r="M500" s="36" t="s">
        <v>15</v>
      </c>
      <c r="N500" s="85" t="s">
        <v>15</v>
      </c>
    </row>
    <row r="501" spans="1:14" ht="95.1" customHeight="1">
      <c r="A501" s="9"/>
      <c r="B501" s="9"/>
      <c r="C501" s="9"/>
      <c r="D501" s="9"/>
      <c r="E501" s="9"/>
      <c r="F501" s="9"/>
      <c r="G501" s="7">
        <v>0</v>
      </c>
      <c r="H501" s="6" t="str">
        <f t="shared" si="102"/>
        <v>?</v>
      </c>
      <c r="I501" s="9" t="str">
        <f t="shared" si="103"/>
        <v>?</v>
      </c>
      <c r="J501" s="9" t="str">
        <f t="shared" si="104"/>
        <v>?</v>
      </c>
      <c r="K501" s="100" t="e">
        <f t="shared" si="105"/>
        <v>#VALUE!</v>
      </c>
      <c r="L501" s="7">
        <v>0</v>
      </c>
      <c r="M501" s="36" t="s">
        <v>15</v>
      </c>
      <c r="N501" s="85" t="s">
        <v>15</v>
      </c>
    </row>
    <row r="502" spans="1:14" ht="95.1" customHeight="1">
      <c r="A502" s="9"/>
      <c r="B502" s="9"/>
      <c r="C502" s="9"/>
      <c r="D502" s="9"/>
      <c r="E502" s="9"/>
      <c r="F502" s="9"/>
      <c r="G502" s="7">
        <v>0</v>
      </c>
      <c r="H502" s="6" t="str">
        <f t="shared" si="102"/>
        <v>?</v>
      </c>
      <c r="I502" s="9" t="str">
        <f t="shared" si="103"/>
        <v>?</v>
      </c>
      <c r="J502" s="9" t="str">
        <f t="shared" si="104"/>
        <v>?</v>
      </c>
      <c r="K502" s="9"/>
      <c r="L502" s="7">
        <v>0</v>
      </c>
      <c r="M502" s="36" t="s">
        <v>15</v>
      </c>
      <c r="N502" s="85" t="s">
        <v>15</v>
      </c>
    </row>
    <row r="503" spans="1:14" ht="95.1" customHeight="1">
      <c r="A503" s="9"/>
      <c r="B503" s="9"/>
      <c r="C503" s="9"/>
      <c r="D503" s="9"/>
      <c r="E503" s="9"/>
      <c r="F503" s="9"/>
      <c r="G503" s="7">
        <v>0</v>
      </c>
      <c r="H503" s="6" t="str">
        <f t="shared" si="102"/>
        <v>?</v>
      </c>
      <c r="I503" s="9" t="str">
        <f t="shared" si="103"/>
        <v>?</v>
      </c>
      <c r="J503" s="9" t="str">
        <f t="shared" si="104"/>
        <v>?</v>
      </c>
      <c r="K503" s="9"/>
      <c r="L503" s="7">
        <v>0</v>
      </c>
      <c r="M503" s="36" t="s">
        <v>15</v>
      </c>
      <c r="N503" s="85" t="s">
        <v>15</v>
      </c>
    </row>
    <row r="504" spans="1:14" ht="95.1" customHeight="1">
      <c r="A504" s="9"/>
      <c r="B504" s="9"/>
      <c r="C504" s="9"/>
      <c r="D504" s="9"/>
      <c r="E504" s="9"/>
      <c r="F504" s="9"/>
      <c r="G504" s="7">
        <v>0</v>
      </c>
      <c r="H504" s="6" t="str">
        <f t="shared" si="102"/>
        <v>?</v>
      </c>
      <c r="I504" s="9" t="str">
        <f t="shared" si="103"/>
        <v>?</v>
      </c>
      <c r="J504" s="9" t="str">
        <f t="shared" si="104"/>
        <v>?</v>
      </c>
      <c r="K504" s="9"/>
      <c r="L504" s="7">
        <v>0</v>
      </c>
      <c r="M504" s="36" t="s">
        <v>15</v>
      </c>
      <c r="N504" s="85" t="s">
        <v>15</v>
      </c>
    </row>
    <row r="505" spans="1:14" ht="95.1" customHeight="1">
      <c r="A505" s="9"/>
      <c r="B505" s="9"/>
      <c r="C505" s="9"/>
      <c r="D505" s="9"/>
      <c r="E505" s="9"/>
      <c r="F505" s="9"/>
      <c r="G505" s="7">
        <v>0</v>
      </c>
      <c r="H505" s="6" t="str">
        <f t="shared" si="102"/>
        <v>?</v>
      </c>
      <c r="I505" s="9" t="str">
        <f t="shared" si="103"/>
        <v>?</v>
      </c>
      <c r="J505" s="9" t="str">
        <f t="shared" si="104"/>
        <v>?</v>
      </c>
      <c r="K505" s="9"/>
      <c r="L505" s="7">
        <v>0</v>
      </c>
      <c r="M505" s="36" t="s">
        <v>15</v>
      </c>
      <c r="N505" s="85" t="s">
        <v>15</v>
      </c>
    </row>
    <row r="506" spans="1:14" ht="95.1" customHeight="1">
      <c r="A506" s="9"/>
      <c r="B506" s="9"/>
      <c r="C506" s="9"/>
      <c r="D506" s="9"/>
      <c r="E506" s="9"/>
      <c r="F506" s="9"/>
      <c r="G506" s="7">
        <v>0</v>
      </c>
      <c r="H506" s="6" t="str">
        <f t="shared" si="102"/>
        <v>?</v>
      </c>
      <c r="I506" s="9" t="str">
        <f t="shared" si="103"/>
        <v>?</v>
      </c>
      <c r="J506" s="9" t="str">
        <f t="shared" si="104"/>
        <v>?</v>
      </c>
      <c r="K506" s="9"/>
      <c r="L506" s="7">
        <v>0</v>
      </c>
      <c r="M506" s="36" t="s">
        <v>15</v>
      </c>
      <c r="N506" s="85" t="s">
        <v>15</v>
      </c>
    </row>
    <row r="507" spans="1:14" ht="95.1" customHeight="1">
      <c r="A507" s="9"/>
      <c r="B507" s="9"/>
      <c r="C507" s="9"/>
      <c r="D507" s="9"/>
      <c r="E507" s="9"/>
      <c r="F507" s="9"/>
      <c r="G507" s="7">
        <v>0</v>
      </c>
      <c r="H507" s="6" t="str">
        <f t="shared" si="102"/>
        <v>?</v>
      </c>
      <c r="I507" s="9" t="str">
        <f t="shared" si="103"/>
        <v>?</v>
      </c>
      <c r="J507" s="9" t="str">
        <f t="shared" si="104"/>
        <v>?</v>
      </c>
      <c r="K507" s="9"/>
      <c r="L507" s="7">
        <v>0</v>
      </c>
      <c r="M507" s="36" t="s">
        <v>15</v>
      </c>
      <c r="N507" s="85" t="s">
        <v>15</v>
      </c>
    </row>
    <row r="508" spans="1:14" ht="95.1" customHeight="1">
      <c r="A508" s="9"/>
      <c r="B508" s="9"/>
      <c r="C508" s="9"/>
      <c r="D508" s="9"/>
      <c r="E508" s="9"/>
      <c r="F508" s="9"/>
      <c r="G508" s="7">
        <v>0</v>
      </c>
      <c r="H508" s="6" t="str">
        <f t="shared" si="102"/>
        <v>?</v>
      </c>
      <c r="I508" s="9" t="str">
        <f t="shared" si="103"/>
        <v>?</v>
      </c>
      <c r="J508" s="9" t="str">
        <f t="shared" si="104"/>
        <v>?</v>
      </c>
      <c r="K508" s="9"/>
      <c r="L508" s="7">
        <v>0</v>
      </c>
      <c r="M508" s="36" t="s">
        <v>15</v>
      </c>
      <c r="N508" s="85" t="s">
        <v>15</v>
      </c>
    </row>
    <row r="509" spans="1:14" ht="95.1" customHeight="1">
      <c r="A509" s="9"/>
      <c r="B509" s="9"/>
      <c r="C509" s="9"/>
      <c r="D509" s="9"/>
      <c r="E509" s="9"/>
      <c r="F509" s="9"/>
      <c r="G509" s="7">
        <v>0</v>
      </c>
      <c r="H509" s="6" t="str">
        <f t="shared" si="102"/>
        <v>?</v>
      </c>
      <c r="I509" s="9" t="str">
        <f t="shared" si="103"/>
        <v>?</v>
      </c>
      <c r="J509" s="9" t="str">
        <f t="shared" si="104"/>
        <v>?</v>
      </c>
      <c r="K509" s="9"/>
      <c r="L509" s="7">
        <v>0</v>
      </c>
      <c r="M509" s="36" t="s">
        <v>15</v>
      </c>
      <c r="N509" s="85" t="s">
        <v>15</v>
      </c>
    </row>
    <row r="510" spans="1:14" ht="95.1" customHeight="1">
      <c r="A510" s="9"/>
      <c r="B510" s="9"/>
      <c r="C510" s="9"/>
      <c r="D510" s="9"/>
      <c r="E510" s="9"/>
      <c r="F510" s="9"/>
      <c r="G510" s="7">
        <v>0</v>
      </c>
      <c r="H510" s="6" t="str">
        <f t="shared" si="102"/>
        <v>?</v>
      </c>
      <c r="I510" s="9" t="str">
        <f t="shared" si="103"/>
        <v>?</v>
      </c>
      <c r="J510" s="9" t="str">
        <f t="shared" si="104"/>
        <v>?</v>
      </c>
      <c r="K510" s="9"/>
      <c r="L510" s="7">
        <v>0</v>
      </c>
      <c r="M510" s="36" t="s">
        <v>15</v>
      </c>
      <c r="N510" s="85" t="s">
        <v>15</v>
      </c>
    </row>
    <row r="511" spans="1:14" ht="95.1" customHeight="1">
      <c r="A511" s="9"/>
      <c r="B511" s="9"/>
      <c r="C511" s="9"/>
      <c r="D511" s="9"/>
      <c r="E511" s="9"/>
      <c r="F511" s="9"/>
      <c r="G511" s="7">
        <v>0</v>
      </c>
      <c r="H511" s="6" t="str">
        <f t="shared" si="102"/>
        <v>?</v>
      </c>
      <c r="I511" s="9" t="str">
        <f t="shared" si="103"/>
        <v>?</v>
      </c>
      <c r="J511" s="9" t="str">
        <f t="shared" si="104"/>
        <v>?</v>
      </c>
      <c r="K511" s="9"/>
      <c r="L511" s="7">
        <v>0</v>
      </c>
      <c r="M511" s="36" t="s">
        <v>15</v>
      </c>
      <c r="N511" s="85" t="s">
        <v>15</v>
      </c>
    </row>
    <row r="512" spans="1:14" ht="95.1" customHeight="1">
      <c r="A512" s="9"/>
      <c r="B512" s="9"/>
      <c r="C512" s="9"/>
      <c r="D512" s="9"/>
      <c r="E512" s="9"/>
      <c r="F512" s="9"/>
      <c r="G512" s="7">
        <v>0</v>
      </c>
      <c r="H512" s="6" t="str">
        <f t="shared" si="102"/>
        <v>?</v>
      </c>
      <c r="I512" s="9" t="str">
        <f t="shared" si="103"/>
        <v>?</v>
      </c>
      <c r="J512" s="9" t="str">
        <f t="shared" si="104"/>
        <v>?</v>
      </c>
      <c r="K512" s="9"/>
      <c r="L512" s="7">
        <v>0</v>
      </c>
      <c r="M512" s="36" t="s">
        <v>15</v>
      </c>
      <c r="N512" s="85" t="s">
        <v>15</v>
      </c>
    </row>
    <row r="513" spans="1:14" ht="95.1" customHeight="1">
      <c r="A513" s="9"/>
      <c r="B513" s="9"/>
      <c r="C513" s="9"/>
      <c r="D513" s="9"/>
      <c r="E513" s="9"/>
      <c r="F513" s="9"/>
      <c r="G513" s="7">
        <v>0</v>
      </c>
      <c r="H513" s="6" t="str">
        <f t="shared" si="102"/>
        <v>?</v>
      </c>
      <c r="I513" s="9" t="str">
        <f t="shared" si="103"/>
        <v>?</v>
      </c>
      <c r="J513" s="9" t="str">
        <f t="shared" si="104"/>
        <v>?</v>
      </c>
      <c r="K513" s="9"/>
      <c r="L513" s="7">
        <v>0</v>
      </c>
      <c r="M513" s="36" t="s">
        <v>15</v>
      </c>
      <c r="N513" s="85" t="s">
        <v>15</v>
      </c>
    </row>
    <row r="514" spans="1:14" ht="95.1" customHeight="1">
      <c r="A514" s="9"/>
      <c r="B514" s="9"/>
      <c r="C514" s="9"/>
      <c r="D514" s="9"/>
      <c r="E514" s="9"/>
      <c r="F514" s="9"/>
      <c r="G514" s="7">
        <v>0</v>
      </c>
      <c r="H514" s="6" t="str">
        <f t="shared" si="102"/>
        <v>?</v>
      </c>
      <c r="I514" s="9" t="str">
        <f t="shared" si="103"/>
        <v>?</v>
      </c>
      <c r="J514" s="9" t="str">
        <f t="shared" si="104"/>
        <v>?</v>
      </c>
      <c r="K514" s="9"/>
      <c r="L514" s="7">
        <v>0</v>
      </c>
      <c r="M514" s="36" t="s">
        <v>15</v>
      </c>
      <c r="N514" s="85" t="s">
        <v>15</v>
      </c>
    </row>
    <row r="515" spans="1:14" ht="95.1" customHeight="1">
      <c r="A515" s="9"/>
      <c r="B515" s="9"/>
      <c r="C515" s="9"/>
      <c r="D515" s="9"/>
      <c r="E515" s="9"/>
      <c r="F515" s="9"/>
      <c r="G515" s="7">
        <v>0</v>
      </c>
      <c r="H515" s="6" t="str">
        <f t="shared" si="102"/>
        <v>?</v>
      </c>
      <c r="I515" s="9" t="str">
        <f t="shared" si="103"/>
        <v>?</v>
      </c>
      <c r="J515" s="9" t="str">
        <f t="shared" si="104"/>
        <v>?</v>
      </c>
      <c r="K515" s="9"/>
      <c r="L515" s="7">
        <v>0</v>
      </c>
      <c r="M515" s="36" t="s">
        <v>15</v>
      </c>
      <c r="N515" s="85" t="s">
        <v>15</v>
      </c>
    </row>
    <row r="516" spans="1:14" ht="95.1" customHeight="1">
      <c r="A516" s="9"/>
      <c r="B516" s="9"/>
      <c r="C516" s="9"/>
      <c r="D516" s="9"/>
      <c r="E516" s="9"/>
      <c r="F516" s="9"/>
      <c r="G516" s="7">
        <v>0</v>
      </c>
      <c r="H516" s="6" t="str">
        <f t="shared" si="102"/>
        <v>?</v>
      </c>
      <c r="I516" s="9" t="str">
        <f t="shared" si="103"/>
        <v>?</v>
      </c>
      <c r="J516" s="9" t="str">
        <f t="shared" si="104"/>
        <v>?</v>
      </c>
      <c r="K516" s="9"/>
      <c r="L516" s="7">
        <v>0</v>
      </c>
      <c r="M516" s="36" t="s">
        <v>15</v>
      </c>
      <c r="N516" s="85" t="s">
        <v>15</v>
      </c>
    </row>
    <row r="517" spans="1:14" ht="95.1" customHeight="1">
      <c r="A517" s="9"/>
      <c r="B517" s="9"/>
      <c r="C517" s="9"/>
      <c r="D517" s="9"/>
      <c r="E517" s="9"/>
      <c r="F517" s="9"/>
      <c r="G517" s="7">
        <v>0</v>
      </c>
      <c r="H517" s="6" t="str">
        <f t="shared" si="102"/>
        <v>?</v>
      </c>
      <c r="I517" s="9" t="str">
        <f t="shared" si="103"/>
        <v>?</v>
      </c>
      <c r="J517" s="9" t="str">
        <f t="shared" si="104"/>
        <v>?</v>
      </c>
      <c r="K517" s="9"/>
      <c r="L517" s="7">
        <v>0</v>
      </c>
      <c r="M517" s="36" t="s">
        <v>15</v>
      </c>
      <c r="N517" s="85" t="s">
        <v>15</v>
      </c>
    </row>
    <row r="518" spans="1:14" ht="95.1" customHeight="1">
      <c r="A518" s="9"/>
      <c r="B518" s="9"/>
      <c r="C518" s="9"/>
      <c r="D518" s="9"/>
      <c r="E518" s="9"/>
      <c r="F518" s="9"/>
      <c r="G518" s="7">
        <v>0</v>
      </c>
      <c r="H518" s="6" t="str">
        <f t="shared" si="102"/>
        <v>?</v>
      </c>
      <c r="I518" s="9" t="str">
        <f t="shared" si="103"/>
        <v>?</v>
      </c>
      <c r="J518" s="9" t="str">
        <f t="shared" si="104"/>
        <v>?</v>
      </c>
      <c r="K518" s="9"/>
      <c r="L518" s="7">
        <v>0</v>
      </c>
      <c r="M518" s="36" t="s">
        <v>15</v>
      </c>
      <c r="N518" s="85" t="s">
        <v>15</v>
      </c>
    </row>
    <row r="519" spans="1:14" ht="95.1" customHeight="1">
      <c r="A519" s="9"/>
      <c r="B519" s="9"/>
      <c r="C519" s="9"/>
      <c r="D519" s="9"/>
      <c r="E519" s="9"/>
      <c r="F519" s="9"/>
      <c r="G519" s="7">
        <v>0</v>
      </c>
      <c r="H519" s="6" t="str">
        <f t="shared" si="102"/>
        <v>?</v>
      </c>
      <c r="I519" s="9" t="str">
        <f t="shared" si="103"/>
        <v>?</v>
      </c>
      <c r="J519" s="9" t="str">
        <f t="shared" si="104"/>
        <v>?</v>
      </c>
      <c r="K519" s="9"/>
      <c r="L519" s="7">
        <v>0</v>
      </c>
      <c r="M519" s="36" t="s">
        <v>15</v>
      </c>
      <c r="N519" s="85" t="s">
        <v>15</v>
      </c>
    </row>
    <row r="520" spans="1:14" ht="95.1" customHeight="1">
      <c r="A520" s="9"/>
      <c r="B520" s="9"/>
      <c r="C520" s="9"/>
      <c r="D520" s="9"/>
      <c r="E520" s="9"/>
      <c r="F520" s="9"/>
      <c r="G520" s="7">
        <v>0</v>
      </c>
      <c r="H520" s="6" t="str">
        <f t="shared" si="102"/>
        <v>?</v>
      </c>
      <c r="I520" s="9" t="str">
        <f t="shared" si="103"/>
        <v>?</v>
      </c>
      <c r="J520" s="9" t="str">
        <f t="shared" si="104"/>
        <v>?</v>
      </c>
      <c r="K520" s="9"/>
      <c r="L520" s="7">
        <v>0</v>
      </c>
      <c r="M520" s="36" t="s">
        <v>15</v>
      </c>
      <c r="N520" s="85" t="s">
        <v>15</v>
      </c>
    </row>
    <row r="521" spans="1:14" ht="95.1" customHeight="1">
      <c r="A521" s="9"/>
      <c r="B521" s="9"/>
      <c r="C521" s="9"/>
      <c r="D521" s="9"/>
      <c r="E521" s="9"/>
      <c r="F521" s="9"/>
      <c r="G521" s="7">
        <v>0</v>
      </c>
      <c r="H521" s="6" t="str">
        <f t="shared" si="102"/>
        <v>?</v>
      </c>
      <c r="I521" s="9" t="str">
        <f t="shared" si="103"/>
        <v>?</v>
      </c>
      <c r="J521" s="9" t="str">
        <f t="shared" si="104"/>
        <v>?</v>
      </c>
      <c r="K521" s="9"/>
      <c r="L521" s="7">
        <v>0</v>
      </c>
      <c r="M521" s="36" t="s">
        <v>15</v>
      </c>
      <c r="N521" s="85" t="s">
        <v>15</v>
      </c>
    </row>
    <row r="522" spans="1:14" ht="95.1" customHeight="1">
      <c r="A522" s="9"/>
      <c r="B522" s="9"/>
      <c r="C522" s="9"/>
      <c r="D522" s="9"/>
      <c r="E522" s="9"/>
      <c r="F522" s="9"/>
      <c r="G522" s="7">
        <v>0</v>
      </c>
      <c r="H522" s="6" t="str">
        <f t="shared" si="102"/>
        <v>?</v>
      </c>
      <c r="I522" s="9" t="str">
        <f t="shared" si="103"/>
        <v>?</v>
      </c>
      <c r="J522" s="9" t="str">
        <f t="shared" si="104"/>
        <v>?</v>
      </c>
      <c r="K522" s="9"/>
      <c r="L522" s="7">
        <v>0</v>
      </c>
      <c r="M522" s="36" t="s">
        <v>15</v>
      </c>
      <c r="N522" s="85" t="s">
        <v>15</v>
      </c>
    </row>
    <row r="523" spans="1:14" ht="95.1" customHeight="1">
      <c r="A523" s="9"/>
      <c r="B523" s="9"/>
      <c r="C523" s="9"/>
      <c r="D523" s="9"/>
      <c r="E523" s="9"/>
      <c r="F523" s="9"/>
      <c r="G523" s="7">
        <v>0</v>
      </c>
      <c r="H523" s="6" t="str">
        <f t="shared" si="102"/>
        <v>?</v>
      </c>
      <c r="I523" s="9" t="str">
        <f t="shared" si="103"/>
        <v>?</v>
      </c>
      <c r="J523" s="9" t="str">
        <f t="shared" si="104"/>
        <v>?</v>
      </c>
      <c r="K523" s="9"/>
      <c r="L523" s="7">
        <v>0</v>
      </c>
      <c r="M523" s="36" t="s">
        <v>15</v>
      </c>
      <c r="N523" s="85" t="s">
        <v>15</v>
      </c>
    </row>
    <row r="524" spans="1:14" ht="95.1" customHeight="1">
      <c r="A524" s="9"/>
      <c r="B524" s="9"/>
      <c r="C524" s="9"/>
      <c r="D524" s="9"/>
      <c r="E524" s="9"/>
      <c r="F524" s="9"/>
      <c r="G524" s="7">
        <v>0</v>
      </c>
      <c r="H524" s="6" t="str">
        <f t="shared" si="102"/>
        <v>?</v>
      </c>
      <c r="I524" s="9" t="str">
        <f t="shared" si="103"/>
        <v>?</v>
      </c>
      <c r="J524" s="9" t="str">
        <f t="shared" si="104"/>
        <v>?</v>
      </c>
      <c r="K524" s="9"/>
      <c r="L524" s="7">
        <v>0</v>
      </c>
      <c r="M524" s="36" t="s">
        <v>15</v>
      </c>
      <c r="N524" s="85" t="s">
        <v>15</v>
      </c>
    </row>
    <row r="525" spans="1:14" ht="95.1" customHeight="1">
      <c r="A525" s="9"/>
      <c r="B525" s="9"/>
      <c r="C525" s="9"/>
      <c r="D525" s="9"/>
      <c r="E525" s="9"/>
      <c r="F525" s="9"/>
      <c r="G525" s="7">
        <v>0</v>
      </c>
      <c r="H525" s="6" t="str">
        <f t="shared" si="102"/>
        <v>?</v>
      </c>
      <c r="I525" s="9" t="str">
        <f t="shared" si="103"/>
        <v>?</v>
      </c>
      <c r="J525" s="9" t="str">
        <f t="shared" si="104"/>
        <v>?</v>
      </c>
      <c r="K525" s="9"/>
      <c r="L525" s="7">
        <v>0</v>
      </c>
      <c r="M525" s="36" t="s">
        <v>15</v>
      </c>
      <c r="N525" s="85" t="s">
        <v>15</v>
      </c>
    </row>
    <row r="526" spans="1:14" ht="95.1" customHeight="1">
      <c r="A526" s="9"/>
      <c r="B526" s="9"/>
      <c r="C526" s="9"/>
      <c r="D526" s="9"/>
      <c r="E526" s="9"/>
      <c r="F526" s="9"/>
      <c r="G526" s="7">
        <v>0</v>
      </c>
      <c r="H526" s="6" t="str">
        <f t="shared" ref="H526:H589" si="106">IF(G526="&lt;2.5",480,IF($G526&lt;=0,TEXT("?",0),IF(3000/($G526^2)&gt;1440,TEXT("&gt;24h",0),ROUND(3000/($G526^2),0)&amp;TEXT("min",0))))</f>
        <v>?</v>
      </c>
      <c r="I526" s="9" t="str">
        <f t="shared" ref="I526:I589" si="107">IF(G526="&lt;2.5","&gt;24h",IF($G526&lt;=0,TEXT("?",0),IF(12000/($G526^2)&gt;1440,TEXT("&gt;24h",0),ROUND(12000/($G526^2),0)&amp;TEXT("min",0))))</f>
        <v>?</v>
      </c>
      <c r="J526" s="9" t="str">
        <f t="shared" ref="J526:J589" si="108">IF(G526="&lt;2.5",13,IF($G526&lt;=0,TEXT("?",0),ROUND(2*$G526^2,0)))</f>
        <v>?</v>
      </c>
      <c r="K526" s="9"/>
      <c r="L526" s="7">
        <v>0</v>
      </c>
      <c r="M526" s="36" t="s">
        <v>15</v>
      </c>
      <c r="N526" s="85" t="s">
        <v>15</v>
      </c>
    </row>
    <row r="527" spans="1:14" ht="95.1" customHeight="1">
      <c r="A527" s="9"/>
      <c r="B527" s="9"/>
      <c r="C527" s="9"/>
      <c r="D527" s="9"/>
      <c r="E527" s="9"/>
      <c r="F527" s="9"/>
      <c r="G527" s="7">
        <v>0</v>
      </c>
      <c r="H527" s="6" t="str">
        <f t="shared" si="106"/>
        <v>?</v>
      </c>
      <c r="I527" s="9" t="str">
        <f t="shared" si="107"/>
        <v>?</v>
      </c>
      <c r="J527" s="9" t="str">
        <f t="shared" si="108"/>
        <v>?</v>
      </c>
      <c r="K527" s="9"/>
      <c r="L527" s="7">
        <v>0</v>
      </c>
      <c r="M527" s="36" t="s">
        <v>15</v>
      </c>
      <c r="N527" s="85" t="s">
        <v>15</v>
      </c>
    </row>
    <row r="528" spans="1:14" ht="95.1" customHeight="1">
      <c r="A528" s="9"/>
      <c r="B528" s="9"/>
      <c r="C528" s="9"/>
      <c r="D528" s="9"/>
      <c r="E528" s="9"/>
      <c r="F528" s="9"/>
      <c r="G528" s="7">
        <v>0</v>
      </c>
      <c r="H528" s="6" t="str">
        <f t="shared" si="106"/>
        <v>?</v>
      </c>
      <c r="I528" s="9" t="str">
        <f t="shared" si="107"/>
        <v>?</v>
      </c>
      <c r="J528" s="9" t="str">
        <f t="shared" si="108"/>
        <v>?</v>
      </c>
      <c r="K528" s="9"/>
      <c r="L528" s="7">
        <v>0</v>
      </c>
      <c r="M528" s="36" t="s">
        <v>15</v>
      </c>
      <c r="N528" s="85" t="s">
        <v>15</v>
      </c>
    </row>
    <row r="529" spans="1:14" ht="95.1" customHeight="1">
      <c r="A529" s="9"/>
      <c r="B529" s="9"/>
      <c r="C529" s="9"/>
      <c r="D529" s="9"/>
      <c r="E529" s="9"/>
      <c r="F529" s="9"/>
      <c r="G529" s="7">
        <v>0</v>
      </c>
      <c r="H529" s="6" t="str">
        <f t="shared" si="106"/>
        <v>?</v>
      </c>
      <c r="I529" s="9" t="str">
        <f t="shared" si="107"/>
        <v>?</v>
      </c>
      <c r="J529" s="9" t="str">
        <f t="shared" si="108"/>
        <v>?</v>
      </c>
      <c r="K529" s="9"/>
      <c r="L529" s="7">
        <v>0</v>
      </c>
      <c r="M529" s="36" t="s">
        <v>15</v>
      </c>
      <c r="N529" s="85" t="s">
        <v>15</v>
      </c>
    </row>
    <row r="530" spans="1:14" ht="95.1" customHeight="1">
      <c r="A530" s="9"/>
      <c r="B530" s="9"/>
      <c r="C530" s="9"/>
      <c r="D530" s="9"/>
      <c r="E530" s="9"/>
      <c r="F530" s="9"/>
      <c r="G530" s="7">
        <v>0</v>
      </c>
      <c r="H530" s="6" t="str">
        <f t="shared" si="106"/>
        <v>?</v>
      </c>
      <c r="I530" s="9" t="str">
        <f t="shared" si="107"/>
        <v>?</v>
      </c>
      <c r="J530" s="9" t="str">
        <f t="shared" si="108"/>
        <v>?</v>
      </c>
      <c r="K530" s="9"/>
      <c r="L530" s="7">
        <v>0</v>
      </c>
      <c r="M530" s="36" t="s">
        <v>15</v>
      </c>
      <c r="N530" s="85" t="s">
        <v>15</v>
      </c>
    </row>
    <row r="531" spans="1:14" ht="95.1" customHeight="1">
      <c r="A531" s="9"/>
      <c r="B531" s="9"/>
      <c r="C531" s="9"/>
      <c r="D531" s="9"/>
      <c r="E531" s="9"/>
      <c r="F531" s="9"/>
      <c r="G531" s="7">
        <v>0</v>
      </c>
      <c r="H531" s="6" t="str">
        <f t="shared" si="106"/>
        <v>?</v>
      </c>
      <c r="I531" s="9" t="str">
        <f t="shared" si="107"/>
        <v>?</v>
      </c>
      <c r="J531" s="9" t="str">
        <f t="shared" si="108"/>
        <v>?</v>
      </c>
      <c r="K531" s="9"/>
      <c r="L531" s="7">
        <v>0</v>
      </c>
      <c r="M531" s="36" t="s">
        <v>15</v>
      </c>
      <c r="N531" s="85" t="s">
        <v>15</v>
      </c>
    </row>
    <row r="532" spans="1:14" ht="95.1" customHeight="1">
      <c r="A532" s="9"/>
      <c r="B532" s="9"/>
      <c r="C532" s="9"/>
      <c r="D532" s="9"/>
      <c r="E532" s="9"/>
      <c r="F532" s="9"/>
      <c r="G532" s="7">
        <v>0</v>
      </c>
      <c r="H532" s="6" t="str">
        <f t="shared" si="106"/>
        <v>?</v>
      </c>
      <c r="I532" s="9" t="str">
        <f t="shared" si="107"/>
        <v>?</v>
      </c>
      <c r="J532" s="9" t="str">
        <f t="shared" si="108"/>
        <v>?</v>
      </c>
      <c r="K532" s="9"/>
      <c r="L532" s="7">
        <v>0</v>
      </c>
      <c r="M532" s="36" t="s">
        <v>15</v>
      </c>
      <c r="N532" s="85" t="s">
        <v>15</v>
      </c>
    </row>
    <row r="533" spans="1:14" ht="95.1" customHeight="1">
      <c r="A533" s="9"/>
      <c r="B533" s="9"/>
      <c r="C533" s="9"/>
      <c r="D533" s="9"/>
      <c r="E533" s="9"/>
      <c r="F533" s="9"/>
      <c r="G533" s="7">
        <v>0</v>
      </c>
      <c r="H533" s="6" t="str">
        <f t="shared" si="106"/>
        <v>?</v>
      </c>
      <c r="I533" s="9" t="str">
        <f t="shared" si="107"/>
        <v>?</v>
      </c>
      <c r="J533" s="9" t="str">
        <f t="shared" si="108"/>
        <v>?</v>
      </c>
      <c r="K533" s="9"/>
      <c r="L533" s="7">
        <v>0</v>
      </c>
      <c r="M533" s="36" t="s">
        <v>15</v>
      </c>
      <c r="N533" s="85" t="s">
        <v>15</v>
      </c>
    </row>
    <row r="534" spans="1:14" ht="95.1" customHeight="1">
      <c r="A534" s="9"/>
      <c r="B534" s="9"/>
      <c r="C534" s="9"/>
      <c r="D534" s="9"/>
      <c r="E534" s="9"/>
      <c r="F534" s="9"/>
      <c r="G534" s="7">
        <v>0</v>
      </c>
      <c r="H534" s="6" t="str">
        <f t="shared" si="106"/>
        <v>?</v>
      </c>
      <c r="I534" s="9" t="str">
        <f t="shared" si="107"/>
        <v>?</v>
      </c>
      <c r="J534" s="9" t="str">
        <f t="shared" si="108"/>
        <v>?</v>
      </c>
      <c r="K534" s="9"/>
      <c r="L534" s="7">
        <v>0</v>
      </c>
      <c r="M534" s="36" t="s">
        <v>15</v>
      </c>
      <c r="N534" s="85" t="s">
        <v>15</v>
      </c>
    </row>
    <row r="535" spans="1:14" ht="95.1" customHeight="1">
      <c r="A535" s="9"/>
      <c r="B535" s="9"/>
      <c r="C535" s="9"/>
      <c r="D535" s="9"/>
      <c r="E535" s="9"/>
      <c r="F535" s="9"/>
      <c r="G535" s="7">
        <v>0</v>
      </c>
      <c r="H535" s="6" t="str">
        <f t="shared" si="106"/>
        <v>?</v>
      </c>
      <c r="I535" s="9" t="str">
        <f t="shared" si="107"/>
        <v>?</v>
      </c>
      <c r="J535" s="9" t="str">
        <f t="shared" si="108"/>
        <v>?</v>
      </c>
      <c r="K535" s="9"/>
      <c r="L535" s="7">
        <v>0</v>
      </c>
      <c r="M535" s="36" t="s">
        <v>15</v>
      </c>
      <c r="N535" s="85" t="s">
        <v>15</v>
      </c>
    </row>
    <row r="536" spans="1:14" ht="95.1" customHeight="1">
      <c r="A536" s="9"/>
      <c r="B536" s="9"/>
      <c r="C536" s="9"/>
      <c r="D536" s="9"/>
      <c r="E536" s="9"/>
      <c r="F536" s="9"/>
      <c r="G536" s="7">
        <v>0</v>
      </c>
      <c r="H536" s="6" t="str">
        <f t="shared" si="106"/>
        <v>?</v>
      </c>
      <c r="I536" s="9" t="str">
        <f t="shared" si="107"/>
        <v>?</v>
      </c>
      <c r="J536" s="9" t="str">
        <f t="shared" si="108"/>
        <v>?</v>
      </c>
      <c r="K536" s="9"/>
      <c r="L536" s="7">
        <v>0</v>
      </c>
      <c r="M536" s="36" t="s">
        <v>15</v>
      </c>
      <c r="N536" s="85" t="s">
        <v>15</v>
      </c>
    </row>
    <row r="537" spans="1:14" ht="95.1" customHeight="1">
      <c r="A537" s="9"/>
      <c r="B537" s="9"/>
      <c r="C537" s="9"/>
      <c r="D537" s="9"/>
      <c r="E537" s="9"/>
      <c r="F537" s="9"/>
      <c r="G537" s="7">
        <v>0</v>
      </c>
      <c r="H537" s="6" t="str">
        <f t="shared" si="106"/>
        <v>?</v>
      </c>
      <c r="I537" s="9" t="str">
        <f t="shared" si="107"/>
        <v>?</v>
      </c>
      <c r="J537" s="9" t="str">
        <f t="shared" si="108"/>
        <v>?</v>
      </c>
      <c r="K537" s="9"/>
      <c r="L537" s="7">
        <v>0</v>
      </c>
      <c r="M537" s="36" t="s">
        <v>15</v>
      </c>
      <c r="N537" s="85" t="s">
        <v>15</v>
      </c>
    </row>
    <row r="538" spans="1:14" ht="95.1" customHeight="1">
      <c r="A538" s="9"/>
      <c r="B538" s="9"/>
      <c r="C538" s="9"/>
      <c r="D538" s="9"/>
      <c r="E538" s="9"/>
      <c r="F538" s="9"/>
      <c r="G538" s="7">
        <v>0</v>
      </c>
      <c r="H538" s="6" t="str">
        <f t="shared" si="106"/>
        <v>?</v>
      </c>
      <c r="I538" s="9" t="str">
        <f t="shared" si="107"/>
        <v>?</v>
      </c>
      <c r="J538" s="9" t="str">
        <f t="shared" si="108"/>
        <v>?</v>
      </c>
      <c r="K538" s="9"/>
      <c r="L538" s="7">
        <v>0</v>
      </c>
      <c r="M538" s="36" t="s">
        <v>15</v>
      </c>
      <c r="N538" s="85" t="s">
        <v>15</v>
      </c>
    </row>
    <row r="539" spans="1:14" ht="95.1" customHeight="1">
      <c r="A539" s="9"/>
      <c r="B539" s="9"/>
      <c r="C539" s="9"/>
      <c r="D539" s="9"/>
      <c r="E539" s="9"/>
      <c r="F539" s="9"/>
      <c r="G539" s="7">
        <v>0</v>
      </c>
      <c r="H539" s="6" t="str">
        <f t="shared" si="106"/>
        <v>?</v>
      </c>
      <c r="I539" s="9" t="str">
        <f t="shared" si="107"/>
        <v>?</v>
      </c>
      <c r="J539" s="9" t="str">
        <f t="shared" si="108"/>
        <v>?</v>
      </c>
      <c r="K539" s="9"/>
      <c r="L539" s="7">
        <v>0</v>
      </c>
      <c r="M539" s="36" t="s">
        <v>15</v>
      </c>
      <c r="N539" s="85" t="s">
        <v>15</v>
      </c>
    </row>
    <row r="540" spans="1:14" ht="95.1" customHeight="1">
      <c r="A540" s="9"/>
      <c r="B540" s="9"/>
      <c r="C540" s="9"/>
      <c r="D540" s="9"/>
      <c r="E540" s="9"/>
      <c r="F540" s="9"/>
      <c r="G540" s="7">
        <v>0</v>
      </c>
      <c r="H540" s="6" t="str">
        <f t="shared" si="106"/>
        <v>?</v>
      </c>
      <c r="I540" s="9" t="str">
        <f t="shared" si="107"/>
        <v>?</v>
      </c>
      <c r="J540" s="9" t="str">
        <f t="shared" si="108"/>
        <v>?</v>
      </c>
      <c r="K540" s="9"/>
      <c r="L540" s="7">
        <v>0</v>
      </c>
      <c r="M540" s="36" t="s">
        <v>15</v>
      </c>
      <c r="N540" s="85" t="s">
        <v>15</v>
      </c>
    </row>
    <row r="541" spans="1:14" ht="95.1" customHeight="1">
      <c r="A541" s="9"/>
      <c r="B541" s="9"/>
      <c r="C541" s="9"/>
      <c r="D541" s="9"/>
      <c r="E541" s="9"/>
      <c r="F541" s="9"/>
      <c r="G541" s="7">
        <v>0</v>
      </c>
      <c r="H541" s="6" t="str">
        <f t="shared" si="106"/>
        <v>?</v>
      </c>
      <c r="I541" s="9" t="str">
        <f t="shared" si="107"/>
        <v>?</v>
      </c>
      <c r="J541" s="9" t="str">
        <f t="shared" si="108"/>
        <v>?</v>
      </c>
      <c r="K541" s="9"/>
      <c r="L541" s="7">
        <v>0</v>
      </c>
      <c r="M541" s="36" t="s">
        <v>15</v>
      </c>
      <c r="N541" s="85" t="s">
        <v>15</v>
      </c>
    </row>
    <row r="542" spans="1:14" ht="95.1" customHeight="1">
      <c r="A542" s="9"/>
      <c r="B542" s="9"/>
      <c r="C542" s="9"/>
      <c r="D542" s="9"/>
      <c r="E542" s="9"/>
      <c r="F542" s="9"/>
      <c r="G542" s="7">
        <v>0</v>
      </c>
      <c r="H542" s="6" t="str">
        <f t="shared" si="106"/>
        <v>?</v>
      </c>
      <c r="I542" s="9" t="str">
        <f t="shared" si="107"/>
        <v>?</v>
      </c>
      <c r="J542" s="9" t="str">
        <f t="shared" si="108"/>
        <v>?</v>
      </c>
      <c r="K542" s="9"/>
      <c r="L542" s="7">
        <v>0</v>
      </c>
      <c r="M542" s="36" t="s">
        <v>15</v>
      </c>
      <c r="N542" s="85" t="s">
        <v>15</v>
      </c>
    </row>
    <row r="543" spans="1:14" ht="95.1" customHeight="1">
      <c r="A543" s="9"/>
      <c r="B543" s="9"/>
      <c r="C543" s="9"/>
      <c r="D543" s="9"/>
      <c r="E543" s="9"/>
      <c r="F543" s="9"/>
      <c r="G543" s="7">
        <v>0</v>
      </c>
      <c r="H543" s="6" t="str">
        <f t="shared" si="106"/>
        <v>?</v>
      </c>
      <c r="I543" s="9" t="str">
        <f t="shared" si="107"/>
        <v>?</v>
      </c>
      <c r="J543" s="9" t="str">
        <f t="shared" si="108"/>
        <v>?</v>
      </c>
      <c r="K543" s="9"/>
      <c r="L543" s="7">
        <v>0</v>
      </c>
      <c r="M543" s="36" t="s">
        <v>15</v>
      </c>
      <c r="N543" s="85" t="s">
        <v>15</v>
      </c>
    </row>
    <row r="544" spans="1:14" ht="95.1" customHeight="1">
      <c r="A544" s="9"/>
      <c r="B544" s="9"/>
      <c r="C544" s="9"/>
      <c r="D544" s="9"/>
      <c r="E544" s="9"/>
      <c r="F544" s="9"/>
      <c r="G544" s="7">
        <v>0</v>
      </c>
      <c r="H544" s="6" t="str">
        <f t="shared" si="106"/>
        <v>?</v>
      </c>
      <c r="I544" s="9" t="str">
        <f t="shared" si="107"/>
        <v>?</v>
      </c>
      <c r="J544" s="9" t="str">
        <f t="shared" si="108"/>
        <v>?</v>
      </c>
      <c r="K544" s="9"/>
      <c r="L544" s="7">
        <v>0</v>
      </c>
      <c r="M544" s="36" t="s">
        <v>15</v>
      </c>
      <c r="N544" s="85" t="s">
        <v>15</v>
      </c>
    </row>
    <row r="545" spans="1:14" ht="95.1" customHeight="1">
      <c r="A545" s="9"/>
      <c r="B545" s="9"/>
      <c r="C545" s="9"/>
      <c r="D545" s="9"/>
      <c r="E545" s="9"/>
      <c r="F545" s="9"/>
      <c r="G545" s="7">
        <v>0</v>
      </c>
      <c r="H545" s="6" t="str">
        <f t="shared" si="106"/>
        <v>?</v>
      </c>
      <c r="I545" s="9" t="str">
        <f t="shared" si="107"/>
        <v>?</v>
      </c>
      <c r="J545" s="9" t="str">
        <f t="shared" si="108"/>
        <v>?</v>
      </c>
      <c r="K545" s="9"/>
      <c r="L545" s="7">
        <v>0</v>
      </c>
      <c r="M545" s="36" t="s">
        <v>15</v>
      </c>
      <c r="N545" s="85" t="s">
        <v>15</v>
      </c>
    </row>
    <row r="546" spans="1:14" ht="95.1" customHeight="1">
      <c r="A546" s="9"/>
      <c r="B546" s="9"/>
      <c r="C546" s="9"/>
      <c r="D546" s="9"/>
      <c r="E546" s="9"/>
      <c r="F546" s="9"/>
      <c r="G546" s="7">
        <v>0</v>
      </c>
      <c r="H546" s="6" t="str">
        <f t="shared" si="106"/>
        <v>?</v>
      </c>
      <c r="I546" s="9" t="str">
        <f t="shared" si="107"/>
        <v>?</v>
      </c>
      <c r="J546" s="9" t="str">
        <f t="shared" si="108"/>
        <v>?</v>
      </c>
      <c r="K546" s="9"/>
      <c r="L546" s="7">
        <v>0</v>
      </c>
      <c r="M546" s="36" t="s">
        <v>15</v>
      </c>
      <c r="N546" s="85" t="s">
        <v>15</v>
      </c>
    </row>
    <row r="547" spans="1:14" ht="95.1" customHeight="1">
      <c r="A547" s="9"/>
      <c r="B547" s="9"/>
      <c r="C547" s="9"/>
      <c r="D547" s="9"/>
      <c r="E547" s="9"/>
      <c r="F547" s="9"/>
      <c r="G547" s="7">
        <v>0</v>
      </c>
      <c r="H547" s="6" t="str">
        <f t="shared" si="106"/>
        <v>?</v>
      </c>
      <c r="I547" s="9" t="str">
        <f t="shared" si="107"/>
        <v>?</v>
      </c>
      <c r="J547" s="9" t="str">
        <f t="shared" si="108"/>
        <v>?</v>
      </c>
      <c r="K547" s="9"/>
      <c r="L547" s="7">
        <v>0</v>
      </c>
      <c r="M547" s="36" t="s">
        <v>15</v>
      </c>
      <c r="N547" s="85" t="s">
        <v>15</v>
      </c>
    </row>
    <row r="548" spans="1:14" ht="95.1" customHeight="1">
      <c r="A548" s="9"/>
      <c r="B548" s="9"/>
      <c r="C548" s="9"/>
      <c r="D548" s="9"/>
      <c r="E548" s="9"/>
      <c r="F548" s="9"/>
      <c r="G548" s="7">
        <v>0</v>
      </c>
      <c r="H548" s="6" t="str">
        <f t="shared" si="106"/>
        <v>?</v>
      </c>
      <c r="I548" s="9" t="str">
        <f t="shared" si="107"/>
        <v>?</v>
      </c>
      <c r="J548" s="9" t="str">
        <f t="shared" si="108"/>
        <v>?</v>
      </c>
      <c r="K548" s="9"/>
      <c r="L548" s="7">
        <v>0</v>
      </c>
      <c r="M548" s="36" t="s">
        <v>15</v>
      </c>
      <c r="N548" s="85" t="s">
        <v>15</v>
      </c>
    </row>
    <row r="549" spans="1:14" ht="95.1" customHeight="1">
      <c r="A549" s="9"/>
      <c r="B549" s="9"/>
      <c r="C549" s="9"/>
      <c r="D549" s="9"/>
      <c r="E549" s="9"/>
      <c r="F549" s="9"/>
      <c r="G549" s="7">
        <v>0</v>
      </c>
      <c r="H549" s="6" t="str">
        <f t="shared" si="106"/>
        <v>?</v>
      </c>
      <c r="I549" s="9" t="str">
        <f t="shared" si="107"/>
        <v>?</v>
      </c>
      <c r="J549" s="9" t="str">
        <f t="shared" si="108"/>
        <v>?</v>
      </c>
      <c r="K549" s="9"/>
      <c r="L549" s="7">
        <v>0</v>
      </c>
      <c r="M549" s="36" t="s">
        <v>15</v>
      </c>
      <c r="N549" s="85" t="s">
        <v>15</v>
      </c>
    </row>
    <row r="550" spans="1:14" ht="95.1" customHeight="1">
      <c r="A550" s="9"/>
      <c r="B550" s="9"/>
      <c r="C550" s="9"/>
      <c r="D550" s="9"/>
      <c r="E550" s="9"/>
      <c r="F550" s="9"/>
      <c r="G550" s="7">
        <v>0</v>
      </c>
      <c r="H550" s="6" t="str">
        <f t="shared" si="106"/>
        <v>?</v>
      </c>
      <c r="I550" s="9" t="str">
        <f t="shared" si="107"/>
        <v>?</v>
      </c>
      <c r="J550" s="9" t="str">
        <f t="shared" si="108"/>
        <v>?</v>
      </c>
      <c r="K550" s="9"/>
      <c r="L550" s="7">
        <v>0</v>
      </c>
      <c r="M550" s="36" t="s">
        <v>15</v>
      </c>
      <c r="N550" s="85" t="s">
        <v>15</v>
      </c>
    </row>
    <row r="551" spans="1:14" ht="95.1" customHeight="1">
      <c r="A551" s="9"/>
      <c r="B551" s="9"/>
      <c r="C551" s="9"/>
      <c r="D551" s="9"/>
      <c r="E551" s="9"/>
      <c r="F551" s="9"/>
      <c r="G551" s="7">
        <v>0</v>
      </c>
      <c r="H551" s="6" t="str">
        <f t="shared" si="106"/>
        <v>?</v>
      </c>
      <c r="I551" s="9" t="str">
        <f t="shared" si="107"/>
        <v>?</v>
      </c>
      <c r="J551" s="9" t="str">
        <f t="shared" si="108"/>
        <v>?</v>
      </c>
      <c r="K551" s="9"/>
      <c r="L551" s="7">
        <v>0</v>
      </c>
      <c r="M551" s="36" t="s">
        <v>15</v>
      </c>
      <c r="N551" s="85" t="s">
        <v>15</v>
      </c>
    </row>
    <row r="552" spans="1:14" ht="95.1" customHeight="1">
      <c r="A552" s="9"/>
      <c r="B552" s="9"/>
      <c r="C552" s="9"/>
      <c r="D552" s="9"/>
      <c r="E552" s="9"/>
      <c r="F552" s="9"/>
      <c r="G552" s="7">
        <v>0</v>
      </c>
      <c r="H552" s="6" t="str">
        <f t="shared" si="106"/>
        <v>?</v>
      </c>
      <c r="I552" s="9" t="str">
        <f t="shared" si="107"/>
        <v>?</v>
      </c>
      <c r="J552" s="9" t="str">
        <f t="shared" si="108"/>
        <v>?</v>
      </c>
      <c r="K552" s="9"/>
      <c r="L552" s="7">
        <v>0</v>
      </c>
      <c r="M552" s="36" t="s">
        <v>15</v>
      </c>
      <c r="N552" s="85" t="s">
        <v>15</v>
      </c>
    </row>
    <row r="553" spans="1:14" ht="95.1" customHeight="1">
      <c r="A553" s="9"/>
      <c r="B553" s="9"/>
      <c r="C553" s="9"/>
      <c r="D553" s="9"/>
      <c r="E553" s="9"/>
      <c r="F553" s="9"/>
      <c r="G553" s="7">
        <v>0</v>
      </c>
      <c r="H553" s="6" t="str">
        <f t="shared" si="106"/>
        <v>?</v>
      </c>
      <c r="I553" s="9" t="str">
        <f t="shared" si="107"/>
        <v>?</v>
      </c>
      <c r="J553" s="9" t="str">
        <f t="shared" si="108"/>
        <v>?</v>
      </c>
      <c r="K553" s="9"/>
      <c r="L553" s="7">
        <v>0</v>
      </c>
      <c r="M553" s="36" t="s">
        <v>15</v>
      </c>
      <c r="N553" s="85" t="s">
        <v>15</v>
      </c>
    </row>
    <row r="554" spans="1:14" ht="95.1" customHeight="1">
      <c r="A554" s="9"/>
      <c r="B554" s="9"/>
      <c r="C554" s="9"/>
      <c r="D554" s="9"/>
      <c r="E554" s="9"/>
      <c r="F554" s="9"/>
      <c r="G554" s="7">
        <v>0</v>
      </c>
      <c r="H554" s="6" t="str">
        <f t="shared" si="106"/>
        <v>?</v>
      </c>
      <c r="I554" s="9" t="str">
        <f t="shared" si="107"/>
        <v>?</v>
      </c>
      <c r="J554" s="9" t="str">
        <f t="shared" si="108"/>
        <v>?</v>
      </c>
      <c r="K554" s="9"/>
      <c r="L554" s="7">
        <v>0</v>
      </c>
      <c r="M554" s="36" t="s">
        <v>15</v>
      </c>
      <c r="N554" s="85" t="s">
        <v>15</v>
      </c>
    </row>
    <row r="555" spans="1:14" ht="95.1" customHeight="1">
      <c r="A555" s="9"/>
      <c r="B555" s="9"/>
      <c r="C555" s="9"/>
      <c r="D555" s="9"/>
      <c r="E555" s="9"/>
      <c r="F555" s="9"/>
      <c r="G555" s="7">
        <v>0</v>
      </c>
      <c r="H555" s="6" t="str">
        <f t="shared" si="106"/>
        <v>?</v>
      </c>
      <c r="I555" s="9" t="str">
        <f t="shared" si="107"/>
        <v>?</v>
      </c>
      <c r="J555" s="9" t="str">
        <f t="shared" si="108"/>
        <v>?</v>
      </c>
      <c r="K555" s="9"/>
      <c r="L555" s="7">
        <v>0</v>
      </c>
      <c r="M555" s="36" t="s">
        <v>15</v>
      </c>
      <c r="N555" s="85" t="s">
        <v>15</v>
      </c>
    </row>
    <row r="556" spans="1:14" ht="95.1" customHeight="1">
      <c r="A556" s="9"/>
      <c r="B556" s="9"/>
      <c r="C556" s="9"/>
      <c r="D556" s="9"/>
      <c r="E556" s="9"/>
      <c r="F556" s="9"/>
      <c r="G556" s="7">
        <v>0</v>
      </c>
      <c r="H556" s="6" t="str">
        <f t="shared" si="106"/>
        <v>?</v>
      </c>
      <c r="I556" s="9" t="str">
        <f t="shared" si="107"/>
        <v>?</v>
      </c>
      <c r="J556" s="9" t="str">
        <f t="shared" si="108"/>
        <v>?</v>
      </c>
      <c r="K556" s="9"/>
      <c r="L556" s="7">
        <v>0</v>
      </c>
      <c r="M556" s="36" t="s">
        <v>15</v>
      </c>
      <c r="N556" s="85" t="s">
        <v>15</v>
      </c>
    </row>
    <row r="557" spans="1:14" ht="95.1" customHeight="1">
      <c r="A557" s="9"/>
      <c r="B557" s="9"/>
      <c r="C557" s="9"/>
      <c r="D557" s="9"/>
      <c r="E557" s="9"/>
      <c r="F557" s="9"/>
      <c r="G557" s="7">
        <v>0</v>
      </c>
      <c r="H557" s="6" t="str">
        <f t="shared" si="106"/>
        <v>?</v>
      </c>
      <c r="I557" s="9" t="str">
        <f t="shared" si="107"/>
        <v>?</v>
      </c>
      <c r="J557" s="9" t="str">
        <f t="shared" si="108"/>
        <v>?</v>
      </c>
      <c r="K557" s="9"/>
      <c r="L557" s="7">
        <v>0</v>
      </c>
      <c r="M557" s="36" t="s">
        <v>15</v>
      </c>
      <c r="N557" s="85" t="s">
        <v>15</v>
      </c>
    </row>
    <row r="558" spans="1:14" ht="95.1" customHeight="1">
      <c r="A558" s="9"/>
      <c r="B558" s="9"/>
      <c r="C558" s="9"/>
      <c r="D558" s="9"/>
      <c r="E558" s="9"/>
      <c r="F558" s="9"/>
      <c r="G558" s="7">
        <v>0</v>
      </c>
      <c r="H558" s="6" t="str">
        <f t="shared" si="106"/>
        <v>?</v>
      </c>
      <c r="I558" s="9" t="str">
        <f t="shared" si="107"/>
        <v>?</v>
      </c>
      <c r="J558" s="9" t="str">
        <f t="shared" si="108"/>
        <v>?</v>
      </c>
      <c r="K558" s="9"/>
      <c r="L558" s="7">
        <v>0</v>
      </c>
      <c r="M558" s="36" t="s">
        <v>15</v>
      </c>
      <c r="N558" s="85" t="s">
        <v>15</v>
      </c>
    </row>
    <row r="559" spans="1:14" ht="95.1" customHeight="1">
      <c r="A559" s="9"/>
      <c r="B559" s="9"/>
      <c r="C559" s="9"/>
      <c r="D559" s="9"/>
      <c r="E559" s="9"/>
      <c r="F559" s="9"/>
      <c r="G559" s="7">
        <v>0</v>
      </c>
      <c r="H559" s="6" t="str">
        <f t="shared" si="106"/>
        <v>?</v>
      </c>
      <c r="I559" s="9" t="str">
        <f t="shared" si="107"/>
        <v>?</v>
      </c>
      <c r="J559" s="9" t="str">
        <f t="shared" si="108"/>
        <v>?</v>
      </c>
      <c r="K559" s="9"/>
      <c r="L559" s="7">
        <v>0</v>
      </c>
      <c r="M559" s="36" t="s">
        <v>15</v>
      </c>
      <c r="N559" s="85" t="s">
        <v>15</v>
      </c>
    </row>
    <row r="560" spans="1:14" ht="95.1" customHeight="1">
      <c r="A560" s="9"/>
      <c r="B560" s="9"/>
      <c r="C560" s="9"/>
      <c r="D560" s="9"/>
      <c r="E560" s="9"/>
      <c r="F560" s="9"/>
      <c r="G560" s="7">
        <v>0</v>
      </c>
      <c r="H560" s="6" t="str">
        <f t="shared" si="106"/>
        <v>?</v>
      </c>
      <c r="I560" s="9" t="str">
        <f t="shared" si="107"/>
        <v>?</v>
      </c>
      <c r="J560" s="9" t="str">
        <f t="shared" si="108"/>
        <v>?</v>
      </c>
      <c r="K560" s="9"/>
      <c r="L560" s="7">
        <v>0</v>
      </c>
      <c r="M560" s="36" t="s">
        <v>15</v>
      </c>
      <c r="N560" s="85" t="s">
        <v>15</v>
      </c>
    </row>
    <row r="561" spans="1:14" ht="95.1" customHeight="1">
      <c r="A561" s="9"/>
      <c r="B561" s="9"/>
      <c r="C561" s="9"/>
      <c r="D561" s="9"/>
      <c r="E561" s="9"/>
      <c r="F561" s="9"/>
      <c r="G561" s="7">
        <v>0</v>
      </c>
      <c r="H561" s="6" t="str">
        <f t="shared" si="106"/>
        <v>?</v>
      </c>
      <c r="I561" s="9" t="str">
        <f t="shared" si="107"/>
        <v>?</v>
      </c>
      <c r="J561" s="9" t="str">
        <f t="shared" si="108"/>
        <v>?</v>
      </c>
      <c r="K561" s="9"/>
      <c r="L561" s="7">
        <v>0</v>
      </c>
      <c r="M561" s="36" t="s">
        <v>15</v>
      </c>
      <c r="N561" s="85" t="s">
        <v>15</v>
      </c>
    </row>
    <row r="562" spans="1:14" ht="95.1" customHeight="1">
      <c r="A562" s="9"/>
      <c r="B562" s="9"/>
      <c r="C562" s="9"/>
      <c r="D562" s="9"/>
      <c r="E562" s="9"/>
      <c r="F562" s="9"/>
      <c r="G562" s="7">
        <v>0</v>
      </c>
      <c r="H562" s="6" t="str">
        <f t="shared" si="106"/>
        <v>?</v>
      </c>
      <c r="I562" s="9" t="str">
        <f t="shared" si="107"/>
        <v>?</v>
      </c>
      <c r="J562" s="9" t="str">
        <f t="shared" si="108"/>
        <v>?</v>
      </c>
      <c r="K562" s="9"/>
      <c r="L562" s="7">
        <v>0</v>
      </c>
      <c r="M562" s="36" t="s">
        <v>15</v>
      </c>
      <c r="N562" s="85" t="s">
        <v>15</v>
      </c>
    </row>
    <row r="563" spans="1:14" ht="95.1" customHeight="1">
      <c r="A563" s="9"/>
      <c r="B563" s="9"/>
      <c r="C563" s="9"/>
      <c r="D563" s="9"/>
      <c r="E563" s="9"/>
      <c r="F563" s="9"/>
      <c r="G563" s="7">
        <v>0</v>
      </c>
      <c r="H563" s="6" t="str">
        <f t="shared" si="106"/>
        <v>?</v>
      </c>
      <c r="I563" s="9" t="str">
        <f t="shared" si="107"/>
        <v>?</v>
      </c>
      <c r="J563" s="9" t="str">
        <f t="shared" si="108"/>
        <v>?</v>
      </c>
      <c r="K563" s="9"/>
      <c r="L563" s="7">
        <v>0</v>
      </c>
      <c r="M563" s="36" t="s">
        <v>15</v>
      </c>
      <c r="N563" s="85" t="s">
        <v>15</v>
      </c>
    </row>
    <row r="564" spans="1:14" ht="95.1" customHeight="1">
      <c r="A564" s="9"/>
      <c r="B564" s="9"/>
      <c r="C564" s="9"/>
      <c r="D564" s="9"/>
      <c r="E564" s="9"/>
      <c r="F564" s="9"/>
      <c r="G564" s="7">
        <v>0</v>
      </c>
      <c r="H564" s="6" t="str">
        <f t="shared" si="106"/>
        <v>?</v>
      </c>
      <c r="I564" s="9" t="str">
        <f t="shared" si="107"/>
        <v>?</v>
      </c>
      <c r="J564" s="9" t="str">
        <f t="shared" si="108"/>
        <v>?</v>
      </c>
      <c r="K564" s="9"/>
      <c r="L564" s="7">
        <v>0</v>
      </c>
      <c r="M564" s="36" t="s">
        <v>15</v>
      </c>
      <c r="N564" s="85" t="s">
        <v>15</v>
      </c>
    </row>
    <row r="565" spans="1:14" ht="95.1" customHeight="1">
      <c r="A565" s="9"/>
      <c r="B565" s="9"/>
      <c r="C565" s="9"/>
      <c r="D565" s="9"/>
      <c r="E565" s="9"/>
      <c r="F565" s="9"/>
      <c r="G565" s="7">
        <v>0</v>
      </c>
      <c r="H565" s="6" t="str">
        <f t="shared" si="106"/>
        <v>?</v>
      </c>
      <c r="I565" s="9" t="str">
        <f t="shared" si="107"/>
        <v>?</v>
      </c>
      <c r="J565" s="9" t="str">
        <f t="shared" si="108"/>
        <v>?</v>
      </c>
      <c r="K565" s="9"/>
      <c r="L565" s="7">
        <v>0</v>
      </c>
      <c r="M565" s="36" t="s">
        <v>15</v>
      </c>
      <c r="N565" s="85" t="s">
        <v>15</v>
      </c>
    </row>
    <row r="566" spans="1:14" ht="95.1" customHeight="1">
      <c r="A566" s="9"/>
      <c r="B566" s="9"/>
      <c r="C566" s="9"/>
      <c r="D566" s="9"/>
      <c r="E566" s="9"/>
      <c r="F566" s="9"/>
      <c r="G566" s="7">
        <v>0</v>
      </c>
      <c r="H566" s="6" t="str">
        <f t="shared" si="106"/>
        <v>?</v>
      </c>
      <c r="I566" s="9" t="str">
        <f t="shared" si="107"/>
        <v>?</v>
      </c>
      <c r="J566" s="9" t="str">
        <f t="shared" si="108"/>
        <v>?</v>
      </c>
      <c r="K566" s="9"/>
      <c r="L566" s="7">
        <v>0</v>
      </c>
      <c r="M566" s="36" t="s">
        <v>15</v>
      </c>
      <c r="N566" s="85" t="s">
        <v>15</v>
      </c>
    </row>
    <row r="567" spans="1:14" ht="95.1" customHeight="1">
      <c r="A567" s="9"/>
      <c r="B567" s="9"/>
      <c r="C567" s="9"/>
      <c r="D567" s="9"/>
      <c r="E567" s="9"/>
      <c r="F567" s="9"/>
      <c r="G567" s="7">
        <v>0</v>
      </c>
      <c r="H567" s="6" t="str">
        <f t="shared" si="106"/>
        <v>?</v>
      </c>
      <c r="I567" s="9" t="str">
        <f t="shared" si="107"/>
        <v>?</v>
      </c>
      <c r="J567" s="9" t="str">
        <f t="shared" si="108"/>
        <v>?</v>
      </c>
      <c r="K567" s="9"/>
      <c r="L567" s="7">
        <v>0</v>
      </c>
      <c r="M567" s="36" t="s">
        <v>15</v>
      </c>
      <c r="N567" s="85" t="s">
        <v>15</v>
      </c>
    </row>
    <row r="568" spans="1:14" ht="95.1" customHeight="1">
      <c r="A568" s="9"/>
      <c r="B568" s="9"/>
      <c r="C568" s="9"/>
      <c r="D568" s="9"/>
      <c r="E568" s="9"/>
      <c r="F568" s="9"/>
      <c r="G568" s="7">
        <v>0</v>
      </c>
      <c r="H568" s="6" t="str">
        <f t="shared" si="106"/>
        <v>?</v>
      </c>
      <c r="I568" s="9" t="str">
        <f t="shared" si="107"/>
        <v>?</v>
      </c>
      <c r="J568" s="9" t="str">
        <f t="shared" si="108"/>
        <v>?</v>
      </c>
      <c r="K568" s="9"/>
      <c r="L568" s="7">
        <v>0</v>
      </c>
      <c r="M568" s="36" t="s">
        <v>15</v>
      </c>
      <c r="N568" s="85" t="s">
        <v>15</v>
      </c>
    </row>
    <row r="569" spans="1:14" ht="95.1" customHeight="1">
      <c r="A569" s="9"/>
      <c r="B569" s="9"/>
      <c r="C569" s="9"/>
      <c r="D569" s="9"/>
      <c r="E569" s="9"/>
      <c r="F569" s="9"/>
      <c r="G569" s="7">
        <v>0</v>
      </c>
      <c r="H569" s="6" t="str">
        <f t="shared" si="106"/>
        <v>?</v>
      </c>
      <c r="I569" s="9" t="str">
        <f t="shared" si="107"/>
        <v>?</v>
      </c>
      <c r="J569" s="9" t="str">
        <f t="shared" si="108"/>
        <v>?</v>
      </c>
      <c r="K569" s="9"/>
      <c r="L569" s="7">
        <v>0</v>
      </c>
      <c r="M569" s="36" t="s">
        <v>15</v>
      </c>
      <c r="N569" s="85" t="s">
        <v>15</v>
      </c>
    </row>
    <row r="570" spans="1:14" ht="95.1" customHeight="1">
      <c r="A570" s="9"/>
      <c r="B570" s="9"/>
      <c r="C570" s="9"/>
      <c r="D570" s="9"/>
      <c r="E570" s="9"/>
      <c r="F570" s="9"/>
      <c r="G570" s="7">
        <v>0</v>
      </c>
      <c r="H570" s="6" t="str">
        <f t="shared" si="106"/>
        <v>?</v>
      </c>
      <c r="I570" s="9" t="str">
        <f t="shared" si="107"/>
        <v>?</v>
      </c>
      <c r="J570" s="9" t="str">
        <f t="shared" si="108"/>
        <v>?</v>
      </c>
      <c r="K570" s="9"/>
      <c r="L570" s="7">
        <v>0</v>
      </c>
      <c r="M570" s="36" t="s">
        <v>15</v>
      </c>
      <c r="N570" s="85" t="s">
        <v>15</v>
      </c>
    </row>
    <row r="571" spans="1:14" ht="95.1" customHeight="1">
      <c r="A571" s="9"/>
      <c r="B571" s="9"/>
      <c r="C571" s="9"/>
      <c r="D571" s="9"/>
      <c r="E571" s="9"/>
      <c r="F571" s="9"/>
      <c r="G571" s="7">
        <v>0</v>
      </c>
      <c r="H571" s="6" t="str">
        <f t="shared" si="106"/>
        <v>?</v>
      </c>
      <c r="I571" s="9" t="str">
        <f t="shared" si="107"/>
        <v>?</v>
      </c>
      <c r="J571" s="9" t="str">
        <f t="shared" si="108"/>
        <v>?</v>
      </c>
      <c r="K571" s="9"/>
      <c r="L571" s="7">
        <v>0</v>
      </c>
      <c r="M571" s="36" t="s">
        <v>15</v>
      </c>
      <c r="N571" s="85" t="s">
        <v>15</v>
      </c>
    </row>
    <row r="572" spans="1:14" ht="95.1" customHeight="1">
      <c r="A572" s="9"/>
      <c r="B572" s="9"/>
      <c r="C572" s="9"/>
      <c r="D572" s="9"/>
      <c r="E572" s="9"/>
      <c r="F572" s="9"/>
      <c r="G572" s="7">
        <v>0</v>
      </c>
      <c r="H572" s="6" t="str">
        <f t="shared" si="106"/>
        <v>?</v>
      </c>
      <c r="I572" s="9" t="str">
        <f t="shared" si="107"/>
        <v>?</v>
      </c>
      <c r="J572" s="9" t="str">
        <f t="shared" si="108"/>
        <v>?</v>
      </c>
      <c r="K572" s="9"/>
      <c r="L572" s="7">
        <v>0</v>
      </c>
      <c r="M572" s="36" t="s">
        <v>15</v>
      </c>
      <c r="N572" s="85" t="s">
        <v>15</v>
      </c>
    </row>
    <row r="573" spans="1:14" ht="95.1" customHeight="1">
      <c r="A573" s="9"/>
      <c r="B573" s="9"/>
      <c r="C573" s="9"/>
      <c r="D573" s="9"/>
      <c r="E573" s="9"/>
      <c r="F573" s="9"/>
      <c r="G573" s="7">
        <v>0</v>
      </c>
      <c r="H573" s="6" t="str">
        <f t="shared" si="106"/>
        <v>?</v>
      </c>
      <c r="I573" s="9" t="str">
        <f t="shared" si="107"/>
        <v>?</v>
      </c>
      <c r="J573" s="9" t="str">
        <f t="shared" si="108"/>
        <v>?</v>
      </c>
      <c r="K573" s="9"/>
      <c r="L573" s="7">
        <v>0</v>
      </c>
      <c r="M573" s="36" t="s">
        <v>15</v>
      </c>
      <c r="N573" s="85" t="s">
        <v>15</v>
      </c>
    </row>
    <row r="574" spans="1:14" ht="95.1" customHeight="1">
      <c r="A574" s="9"/>
      <c r="B574" s="9"/>
      <c r="C574" s="9"/>
      <c r="D574" s="9"/>
      <c r="E574" s="9"/>
      <c r="F574" s="9"/>
      <c r="G574" s="7">
        <v>0</v>
      </c>
      <c r="H574" s="6" t="str">
        <f t="shared" si="106"/>
        <v>?</v>
      </c>
      <c r="I574" s="9" t="str">
        <f t="shared" si="107"/>
        <v>?</v>
      </c>
      <c r="J574" s="9" t="str">
        <f t="shared" si="108"/>
        <v>?</v>
      </c>
      <c r="K574" s="9"/>
      <c r="L574" s="7">
        <v>0</v>
      </c>
      <c r="M574" s="36" t="s">
        <v>15</v>
      </c>
      <c r="N574" s="85" t="s">
        <v>15</v>
      </c>
    </row>
    <row r="575" spans="1:14" ht="95.1" customHeight="1">
      <c r="A575" s="9"/>
      <c r="B575" s="9"/>
      <c r="C575" s="9"/>
      <c r="D575" s="9"/>
      <c r="E575" s="9"/>
      <c r="F575" s="9"/>
      <c r="G575" s="7">
        <v>0</v>
      </c>
      <c r="H575" s="6" t="str">
        <f t="shared" si="106"/>
        <v>?</v>
      </c>
      <c r="I575" s="9" t="str">
        <f t="shared" si="107"/>
        <v>?</v>
      </c>
      <c r="J575" s="9" t="str">
        <f t="shared" si="108"/>
        <v>?</v>
      </c>
      <c r="K575" s="9"/>
      <c r="L575" s="7">
        <v>0</v>
      </c>
      <c r="M575" s="36" t="s">
        <v>15</v>
      </c>
      <c r="N575" s="85" t="s">
        <v>15</v>
      </c>
    </row>
    <row r="576" spans="1:14" ht="95.1" customHeight="1">
      <c r="A576" s="9"/>
      <c r="B576" s="9"/>
      <c r="C576" s="9"/>
      <c r="D576" s="9"/>
      <c r="E576" s="9"/>
      <c r="F576" s="9"/>
      <c r="G576" s="7">
        <v>0</v>
      </c>
      <c r="H576" s="6" t="str">
        <f t="shared" si="106"/>
        <v>?</v>
      </c>
      <c r="I576" s="9" t="str">
        <f t="shared" si="107"/>
        <v>?</v>
      </c>
      <c r="J576" s="9" t="str">
        <f t="shared" si="108"/>
        <v>?</v>
      </c>
      <c r="K576" s="9"/>
      <c r="L576" s="7">
        <v>0</v>
      </c>
      <c r="M576" s="36" t="s">
        <v>15</v>
      </c>
      <c r="N576" s="85" t="s">
        <v>15</v>
      </c>
    </row>
    <row r="577" spans="1:14" ht="95.1" customHeight="1">
      <c r="A577" s="9"/>
      <c r="B577" s="9"/>
      <c r="C577" s="9"/>
      <c r="D577" s="9"/>
      <c r="E577" s="9"/>
      <c r="F577" s="9"/>
      <c r="G577" s="7">
        <v>0</v>
      </c>
      <c r="H577" s="6" t="str">
        <f t="shared" si="106"/>
        <v>?</v>
      </c>
      <c r="I577" s="9" t="str">
        <f t="shared" si="107"/>
        <v>?</v>
      </c>
      <c r="J577" s="9" t="str">
        <f t="shared" si="108"/>
        <v>?</v>
      </c>
      <c r="K577" s="9"/>
      <c r="L577" s="7">
        <v>0</v>
      </c>
      <c r="M577" s="36" t="s">
        <v>15</v>
      </c>
      <c r="N577" s="85" t="s">
        <v>15</v>
      </c>
    </row>
    <row r="578" spans="1:14" ht="95.1" customHeight="1">
      <c r="A578" s="9"/>
      <c r="B578" s="9"/>
      <c r="C578" s="9"/>
      <c r="D578" s="9"/>
      <c r="E578" s="9"/>
      <c r="F578" s="9"/>
      <c r="G578" s="7">
        <v>0</v>
      </c>
      <c r="H578" s="6" t="str">
        <f t="shared" si="106"/>
        <v>?</v>
      </c>
      <c r="I578" s="9" t="str">
        <f t="shared" si="107"/>
        <v>?</v>
      </c>
      <c r="J578" s="9" t="str">
        <f t="shared" si="108"/>
        <v>?</v>
      </c>
      <c r="K578" s="9"/>
      <c r="L578" s="7">
        <v>0</v>
      </c>
      <c r="M578" s="36" t="s">
        <v>15</v>
      </c>
      <c r="N578" s="85" t="s">
        <v>15</v>
      </c>
    </row>
    <row r="579" spans="1:14" ht="95.1" customHeight="1">
      <c r="A579" s="9"/>
      <c r="B579" s="9"/>
      <c r="C579" s="9"/>
      <c r="D579" s="9"/>
      <c r="E579" s="9"/>
      <c r="F579" s="9"/>
      <c r="G579" s="7">
        <v>0</v>
      </c>
      <c r="H579" s="6" t="str">
        <f t="shared" si="106"/>
        <v>?</v>
      </c>
      <c r="I579" s="9" t="str">
        <f t="shared" si="107"/>
        <v>?</v>
      </c>
      <c r="J579" s="9" t="str">
        <f t="shared" si="108"/>
        <v>?</v>
      </c>
      <c r="K579" s="9"/>
      <c r="L579" s="7">
        <v>0</v>
      </c>
      <c r="M579" s="36" t="s">
        <v>15</v>
      </c>
      <c r="N579" s="85" t="s">
        <v>15</v>
      </c>
    </row>
    <row r="580" spans="1:14" ht="95.1" customHeight="1">
      <c r="A580" s="9"/>
      <c r="B580" s="9"/>
      <c r="C580" s="9"/>
      <c r="D580" s="9"/>
      <c r="E580" s="9"/>
      <c r="F580" s="9"/>
      <c r="G580" s="7">
        <v>0</v>
      </c>
      <c r="H580" s="6" t="str">
        <f t="shared" si="106"/>
        <v>?</v>
      </c>
      <c r="I580" s="9" t="str">
        <f t="shared" si="107"/>
        <v>?</v>
      </c>
      <c r="J580" s="9" t="str">
        <f t="shared" si="108"/>
        <v>?</v>
      </c>
      <c r="K580" s="9"/>
      <c r="L580" s="7">
        <v>0</v>
      </c>
      <c r="M580" s="36" t="s">
        <v>15</v>
      </c>
      <c r="N580" s="85" t="s">
        <v>15</v>
      </c>
    </row>
    <row r="581" spans="1:14" ht="95.1" customHeight="1">
      <c r="A581" s="9"/>
      <c r="B581" s="9"/>
      <c r="C581" s="9"/>
      <c r="D581" s="9"/>
      <c r="E581" s="9"/>
      <c r="F581" s="9"/>
      <c r="G581" s="7">
        <v>0</v>
      </c>
      <c r="H581" s="6" t="str">
        <f t="shared" si="106"/>
        <v>?</v>
      </c>
      <c r="I581" s="9" t="str">
        <f t="shared" si="107"/>
        <v>?</v>
      </c>
      <c r="J581" s="9" t="str">
        <f t="shared" si="108"/>
        <v>?</v>
      </c>
      <c r="K581" s="9"/>
      <c r="L581" s="7">
        <v>0</v>
      </c>
      <c r="M581" s="36" t="s">
        <v>15</v>
      </c>
      <c r="N581" s="85" t="s">
        <v>15</v>
      </c>
    </row>
    <row r="582" spans="1:14" ht="95.1" customHeight="1">
      <c r="A582" s="9"/>
      <c r="B582" s="9"/>
      <c r="C582" s="9"/>
      <c r="D582" s="9"/>
      <c r="E582" s="9"/>
      <c r="F582" s="9"/>
      <c r="G582" s="7">
        <v>0</v>
      </c>
      <c r="H582" s="6" t="str">
        <f t="shared" si="106"/>
        <v>?</v>
      </c>
      <c r="I582" s="9" t="str">
        <f t="shared" si="107"/>
        <v>?</v>
      </c>
      <c r="J582" s="9" t="str">
        <f t="shared" si="108"/>
        <v>?</v>
      </c>
      <c r="K582" s="9"/>
      <c r="L582" s="7">
        <v>0</v>
      </c>
      <c r="M582" s="36" t="s">
        <v>15</v>
      </c>
      <c r="N582" s="85" t="s">
        <v>15</v>
      </c>
    </row>
    <row r="583" spans="1:14" ht="95.1" customHeight="1">
      <c r="A583" s="9"/>
      <c r="B583" s="9"/>
      <c r="C583" s="9"/>
      <c r="D583" s="9"/>
      <c r="E583" s="9"/>
      <c r="F583" s="9"/>
      <c r="G583" s="7">
        <v>0</v>
      </c>
      <c r="H583" s="6" t="str">
        <f t="shared" si="106"/>
        <v>?</v>
      </c>
      <c r="I583" s="9" t="str">
        <f t="shared" si="107"/>
        <v>?</v>
      </c>
      <c r="J583" s="9" t="str">
        <f t="shared" si="108"/>
        <v>?</v>
      </c>
      <c r="K583" s="9"/>
      <c r="L583" s="7">
        <v>0</v>
      </c>
      <c r="M583" s="36" t="s">
        <v>15</v>
      </c>
      <c r="N583" s="85" t="s">
        <v>15</v>
      </c>
    </row>
    <row r="584" spans="1:14" ht="95.1" customHeight="1">
      <c r="A584" s="9"/>
      <c r="B584" s="9"/>
      <c r="C584" s="9"/>
      <c r="D584" s="9"/>
      <c r="E584" s="9"/>
      <c r="F584" s="9"/>
      <c r="G584" s="7">
        <v>0</v>
      </c>
      <c r="H584" s="6" t="str">
        <f t="shared" si="106"/>
        <v>?</v>
      </c>
      <c r="I584" s="9" t="str">
        <f t="shared" si="107"/>
        <v>?</v>
      </c>
      <c r="J584" s="9" t="str">
        <f t="shared" si="108"/>
        <v>?</v>
      </c>
      <c r="K584" s="9"/>
      <c r="L584" s="7">
        <v>0</v>
      </c>
      <c r="M584" s="36" t="s">
        <v>15</v>
      </c>
      <c r="N584" s="85" t="s">
        <v>15</v>
      </c>
    </row>
    <row r="585" spans="1:14" ht="95.1" customHeight="1">
      <c r="A585" s="9"/>
      <c r="B585" s="9"/>
      <c r="C585" s="9"/>
      <c r="D585" s="9"/>
      <c r="E585" s="9"/>
      <c r="F585" s="9"/>
      <c r="G585" s="7">
        <v>0</v>
      </c>
      <c r="H585" s="6" t="str">
        <f t="shared" si="106"/>
        <v>?</v>
      </c>
      <c r="I585" s="9" t="str">
        <f t="shared" si="107"/>
        <v>?</v>
      </c>
      <c r="J585" s="9" t="str">
        <f t="shared" si="108"/>
        <v>?</v>
      </c>
      <c r="K585" s="9"/>
      <c r="L585" s="7">
        <v>0</v>
      </c>
      <c r="M585" s="36" t="s">
        <v>15</v>
      </c>
      <c r="N585" s="85" t="s">
        <v>15</v>
      </c>
    </row>
    <row r="586" spans="1:14" ht="95.1" customHeight="1">
      <c r="A586" s="9"/>
      <c r="B586" s="9"/>
      <c r="C586" s="9"/>
      <c r="D586" s="9"/>
      <c r="E586" s="9"/>
      <c r="F586" s="9"/>
      <c r="G586" s="7">
        <v>0</v>
      </c>
      <c r="H586" s="6" t="str">
        <f t="shared" si="106"/>
        <v>?</v>
      </c>
      <c r="I586" s="9" t="str">
        <f t="shared" si="107"/>
        <v>?</v>
      </c>
      <c r="J586" s="9" t="str">
        <f t="shared" si="108"/>
        <v>?</v>
      </c>
      <c r="K586" s="9"/>
      <c r="L586" s="7">
        <v>0</v>
      </c>
      <c r="M586" s="36" t="s">
        <v>15</v>
      </c>
      <c r="N586" s="85" t="s">
        <v>15</v>
      </c>
    </row>
    <row r="587" spans="1:14" ht="95.1" customHeight="1">
      <c r="A587" s="9"/>
      <c r="B587" s="9"/>
      <c r="C587" s="9"/>
      <c r="D587" s="9"/>
      <c r="E587" s="9"/>
      <c r="F587" s="9"/>
      <c r="G587" s="7">
        <v>0</v>
      </c>
      <c r="H587" s="6" t="str">
        <f t="shared" si="106"/>
        <v>?</v>
      </c>
      <c r="I587" s="9" t="str">
        <f t="shared" si="107"/>
        <v>?</v>
      </c>
      <c r="J587" s="9" t="str">
        <f t="shared" si="108"/>
        <v>?</v>
      </c>
      <c r="K587" s="9"/>
      <c r="L587" s="7">
        <v>0</v>
      </c>
      <c r="M587" s="36" t="s">
        <v>15</v>
      </c>
      <c r="N587" s="85" t="s">
        <v>15</v>
      </c>
    </row>
    <row r="588" spans="1:14" ht="95.1" customHeight="1">
      <c r="A588" s="9"/>
      <c r="B588" s="9"/>
      <c r="C588" s="9"/>
      <c r="D588" s="9"/>
      <c r="E588" s="9"/>
      <c r="F588" s="9"/>
      <c r="G588" s="7">
        <v>0</v>
      </c>
      <c r="H588" s="6" t="str">
        <f t="shared" si="106"/>
        <v>?</v>
      </c>
      <c r="I588" s="9" t="str">
        <f t="shared" si="107"/>
        <v>?</v>
      </c>
      <c r="J588" s="9" t="str">
        <f t="shared" si="108"/>
        <v>?</v>
      </c>
      <c r="K588" s="9"/>
      <c r="L588" s="7">
        <v>0</v>
      </c>
      <c r="M588" s="36" t="s">
        <v>15</v>
      </c>
      <c r="N588" s="85" t="s">
        <v>15</v>
      </c>
    </row>
    <row r="589" spans="1:14" ht="95.1" customHeight="1">
      <c r="A589" s="9"/>
      <c r="B589" s="9"/>
      <c r="C589" s="9"/>
      <c r="D589" s="9"/>
      <c r="E589" s="9"/>
      <c r="F589" s="9"/>
      <c r="G589" s="7">
        <v>0</v>
      </c>
      <c r="H589" s="6" t="str">
        <f t="shared" si="106"/>
        <v>?</v>
      </c>
      <c r="I589" s="9" t="str">
        <f t="shared" si="107"/>
        <v>?</v>
      </c>
      <c r="J589" s="9" t="str">
        <f t="shared" si="108"/>
        <v>?</v>
      </c>
      <c r="K589" s="9"/>
      <c r="L589" s="7">
        <v>0</v>
      </c>
      <c r="M589" s="36" t="s">
        <v>15</v>
      </c>
      <c r="N589" s="85" t="s">
        <v>15</v>
      </c>
    </row>
    <row r="590" spans="1:14" ht="95.1" customHeight="1">
      <c r="A590" s="9"/>
      <c r="B590" s="9"/>
      <c r="C590" s="9"/>
      <c r="D590" s="9"/>
      <c r="E590" s="9"/>
      <c r="F590" s="9"/>
      <c r="G590" s="7">
        <v>0</v>
      </c>
      <c r="H590" s="6" t="str">
        <f t="shared" ref="H590:H631" si="109">IF(G590="&lt;2.5",480,IF($G590&lt;=0,TEXT("?",0),IF(3000/($G590^2)&gt;1440,TEXT("&gt;24h",0),ROUND(3000/($G590^2),0)&amp;TEXT("min",0))))</f>
        <v>?</v>
      </c>
      <c r="I590" s="9" t="str">
        <f t="shared" ref="I590:I631" si="110">IF(G590="&lt;2.5","&gt;24h",IF($G590&lt;=0,TEXT("?",0),IF(12000/($G590^2)&gt;1440,TEXT("&gt;24h",0),ROUND(12000/($G590^2),0)&amp;TEXT("min",0))))</f>
        <v>?</v>
      </c>
      <c r="J590" s="9" t="str">
        <f t="shared" ref="J590:J631" si="111">IF(G590="&lt;2.5",13,IF($G590&lt;=0,TEXT("?",0),ROUND(2*$G590^2,0)))</f>
        <v>?</v>
      </c>
      <c r="K590" s="9"/>
      <c r="L590" s="7">
        <v>0</v>
      </c>
      <c r="M590" s="36" t="s">
        <v>15</v>
      </c>
      <c r="N590" s="85" t="s">
        <v>15</v>
      </c>
    </row>
    <row r="591" spans="1:14" ht="95.1" customHeight="1">
      <c r="A591" s="9"/>
      <c r="B591" s="9"/>
      <c r="C591" s="9"/>
      <c r="D591" s="9"/>
      <c r="E591" s="9"/>
      <c r="F591" s="9"/>
      <c r="G591" s="7">
        <v>0</v>
      </c>
      <c r="H591" s="6" t="str">
        <f t="shared" si="109"/>
        <v>?</v>
      </c>
      <c r="I591" s="9" t="str">
        <f t="shared" si="110"/>
        <v>?</v>
      </c>
      <c r="J591" s="9" t="str">
        <f t="shared" si="111"/>
        <v>?</v>
      </c>
      <c r="K591" s="9"/>
      <c r="L591" s="7">
        <v>0</v>
      </c>
      <c r="M591" s="36" t="s">
        <v>15</v>
      </c>
      <c r="N591" s="85" t="s">
        <v>15</v>
      </c>
    </row>
    <row r="592" spans="1:14" ht="95.1" customHeight="1">
      <c r="A592" s="9"/>
      <c r="B592" s="9"/>
      <c r="C592" s="9"/>
      <c r="D592" s="9"/>
      <c r="E592" s="9"/>
      <c r="F592" s="9"/>
      <c r="G592" s="7">
        <v>0</v>
      </c>
      <c r="H592" s="6" t="str">
        <f t="shared" si="109"/>
        <v>?</v>
      </c>
      <c r="I592" s="9" t="str">
        <f t="shared" si="110"/>
        <v>?</v>
      </c>
      <c r="J592" s="9" t="str">
        <f t="shared" si="111"/>
        <v>?</v>
      </c>
      <c r="K592" s="9"/>
      <c r="L592" s="7">
        <v>0</v>
      </c>
      <c r="M592" s="36" t="s">
        <v>15</v>
      </c>
      <c r="N592" s="85" t="s">
        <v>15</v>
      </c>
    </row>
    <row r="593" spans="1:14" ht="95.1" customHeight="1">
      <c r="A593" s="9"/>
      <c r="B593" s="9"/>
      <c r="C593" s="9"/>
      <c r="D593" s="9"/>
      <c r="E593" s="9"/>
      <c r="F593" s="9"/>
      <c r="G593" s="7">
        <v>0</v>
      </c>
      <c r="H593" s="6" t="str">
        <f t="shared" si="109"/>
        <v>?</v>
      </c>
      <c r="I593" s="9" t="str">
        <f t="shared" si="110"/>
        <v>?</v>
      </c>
      <c r="J593" s="9" t="str">
        <f t="shared" si="111"/>
        <v>?</v>
      </c>
      <c r="K593" s="9"/>
      <c r="L593" s="7">
        <v>0</v>
      </c>
      <c r="M593" s="36" t="s">
        <v>15</v>
      </c>
      <c r="N593" s="85" t="s">
        <v>15</v>
      </c>
    </row>
    <row r="594" spans="1:14" ht="95.1" customHeight="1">
      <c r="A594" s="9"/>
      <c r="B594" s="9"/>
      <c r="C594" s="9"/>
      <c r="D594" s="9"/>
      <c r="E594" s="9"/>
      <c r="F594" s="9"/>
      <c r="G594" s="7">
        <v>0</v>
      </c>
      <c r="H594" s="6" t="str">
        <f t="shared" si="109"/>
        <v>?</v>
      </c>
      <c r="I594" s="9" t="str">
        <f t="shared" si="110"/>
        <v>?</v>
      </c>
      <c r="J594" s="9" t="str">
        <f t="shared" si="111"/>
        <v>?</v>
      </c>
      <c r="K594" s="9"/>
      <c r="L594" s="7">
        <v>0</v>
      </c>
      <c r="M594" s="36" t="s">
        <v>15</v>
      </c>
      <c r="N594" s="85" t="s">
        <v>15</v>
      </c>
    </row>
    <row r="595" spans="1:14" ht="95.1" customHeight="1">
      <c r="A595" s="9"/>
      <c r="B595" s="9"/>
      <c r="C595" s="9"/>
      <c r="D595" s="9"/>
      <c r="E595" s="9"/>
      <c r="F595" s="9"/>
      <c r="G595" s="7">
        <v>0</v>
      </c>
      <c r="H595" s="6" t="str">
        <f t="shared" si="109"/>
        <v>?</v>
      </c>
      <c r="I595" s="9" t="str">
        <f t="shared" si="110"/>
        <v>?</v>
      </c>
      <c r="J595" s="9" t="str">
        <f t="shared" si="111"/>
        <v>?</v>
      </c>
      <c r="K595" s="9"/>
      <c r="L595" s="7">
        <v>0</v>
      </c>
      <c r="M595" s="36" t="s">
        <v>15</v>
      </c>
      <c r="N595" s="85" t="s">
        <v>15</v>
      </c>
    </row>
    <row r="596" spans="1:14" ht="95.1" customHeight="1">
      <c r="A596" s="9"/>
      <c r="B596" s="9"/>
      <c r="C596" s="9"/>
      <c r="D596" s="9"/>
      <c r="E596" s="9"/>
      <c r="F596" s="9"/>
      <c r="G596" s="7">
        <v>0</v>
      </c>
      <c r="H596" s="6" t="str">
        <f t="shared" si="109"/>
        <v>?</v>
      </c>
      <c r="I596" s="9" t="str">
        <f t="shared" si="110"/>
        <v>?</v>
      </c>
      <c r="J596" s="9" t="str">
        <f t="shared" si="111"/>
        <v>?</v>
      </c>
      <c r="K596" s="9"/>
      <c r="L596" s="7">
        <v>0</v>
      </c>
      <c r="M596" s="36" t="s">
        <v>15</v>
      </c>
      <c r="N596" s="85" t="s">
        <v>15</v>
      </c>
    </row>
    <row r="597" spans="1:14" ht="95.1" customHeight="1">
      <c r="A597" s="9"/>
      <c r="B597" s="9"/>
      <c r="C597" s="9"/>
      <c r="D597" s="9"/>
      <c r="E597" s="9"/>
      <c r="F597" s="9"/>
      <c r="G597" s="7">
        <v>0</v>
      </c>
      <c r="H597" s="6" t="str">
        <f t="shared" si="109"/>
        <v>?</v>
      </c>
      <c r="I597" s="9" t="str">
        <f t="shared" si="110"/>
        <v>?</v>
      </c>
      <c r="J597" s="9" t="str">
        <f t="shared" si="111"/>
        <v>?</v>
      </c>
      <c r="K597" s="9"/>
      <c r="L597" s="7">
        <v>0</v>
      </c>
      <c r="M597" s="36" t="s">
        <v>15</v>
      </c>
      <c r="N597" s="85" t="s">
        <v>15</v>
      </c>
    </row>
    <row r="598" spans="1:14" ht="95.1" customHeight="1">
      <c r="A598" s="9"/>
      <c r="B598" s="9"/>
      <c r="C598" s="9"/>
      <c r="D598" s="9"/>
      <c r="E598" s="9"/>
      <c r="F598" s="9"/>
      <c r="G598" s="7">
        <v>0</v>
      </c>
      <c r="H598" s="6" t="str">
        <f t="shared" si="109"/>
        <v>?</v>
      </c>
      <c r="I598" s="9" t="str">
        <f t="shared" si="110"/>
        <v>?</v>
      </c>
      <c r="J598" s="9" t="str">
        <f t="shared" si="111"/>
        <v>?</v>
      </c>
      <c r="K598" s="9"/>
      <c r="L598" s="7">
        <v>0</v>
      </c>
      <c r="M598" s="36" t="s">
        <v>15</v>
      </c>
      <c r="N598" s="85" t="s">
        <v>15</v>
      </c>
    </row>
    <row r="599" spans="1:14" ht="95.1" customHeight="1">
      <c r="A599" s="9"/>
      <c r="B599" s="9"/>
      <c r="C599" s="9"/>
      <c r="D599" s="9"/>
      <c r="E599" s="9"/>
      <c r="F599" s="9"/>
      <c r="G599" s="7">
        <v>0</v>
      </c>
      <c r="H599" s="6" t="str">
        <f t="shared" si="109"/>
        <v>?</v>
      </c>
      <c r="I599" s="9" t="str">
        <f t="shared" si="110"/>
        <v>?</v>
      </c>
      <c r="J599" s="9" t="str">
        <f t="shared" si="111"/>
        <v>?</v>
      </c>
      <c r="K599" s="9"/>
      <c r="L599" s="7">
        <v>0</v>
      </c>
      <c r="M599" s="36" t="s">
        <v>15</v>
      </c>
      <c r="N599" s="85" t="s">
        <v>15</v>
      </c>
    </row>
    <row r="600" spans="1:14" ht="95.1" customHeight="1">
      <c r="A600" s="9"/>
      <c r="B600" s="9"/>
      <c r="C600" s="9"/>
      <c r="D600" s="9"/>
      <c r="E600" s="9"/>
      <c r="F600" s="9"/>
      <c r="G600" s="7">
        <v>0</v>
      </c>
      <c r="H600" s="6" t="str">
        <f t="shared" si="109"/>
        <v>?</v>
      </c>
      <c r="I600" s="9" t="str">
        <f t="shared" si="110"/>
        <v>?</v>
      </c>
      <c r="J600" s="9" t="str">
        <f t="shared" si="111"/>
        <v>?</v>
      </c>
      <c r="K600" s="9"/>
      <c r="L600" s="7">
        <v>0</v>
      </c>
      <c r="M600" s="36" t="s">
        <v>15</v>
      </c>
      <c r="N600" s="85" t="s">
        <v>15</v>
      </c>
    </row>
    <row r="601" spans="1:14" ht="95.1" customHeight="1">
      <c r="A601" s="9"/>
      <c r="B601" s="9"/>
      <c r="C601" s="9"/>
      <c r="D601" s="9"/>
      <c r="E601" s="9"/>
      <c r="F601" s="9"/>
      <c r="G601" s="7">
        <v>0</v>
      </c>
      <c r="H601" s="6" t="str">
        <f t="shared" si="109"/>
        <v>?</v>
      </c>
      <c r="I601" s="9" t="str">
        <f t="shared" si="110"/>
        <v>?</v>
      </c>
      <c r="J601" s="9" t="str">
        <f t="shared" si="111"/>
        <v>?</v>
      </c>
      <c r="K601" s="9"/>
      <c r="L601" s="7">
        <v>0</v>
      </c>
      <c r="M601" s="36" t="s">
        <v>15</v>
      </c>
      <c r="N601" s="85" t="s">
        <v>15</v>
      </c>
    </row>
    <row r="602" spans="1:14" ht="95.1" customHeight="1">
      <c r="A602" s="9"/>
      <c r="B602" s="9"/>
      <c r="C602" s="9"/>
      <c r="D602" s="9"/>
      <c r="E602" s="9"/>
      <c r="F602" s="9"/>
      <c r="G602" s="7">
        <v>0</v>
      </c>
      <c r="H602" s="6" t="str">
        <f t="shared" si="109"/>
        <v>?</v>
      </c>
      <c r="I602" s="9" t="str">
        <f t="shared" si="110"/>
        <v>?</v>
      </c>
      <c r="J602" s="9" t="str">
        <f t="shared" si="111"/>
        <v>?</v>
      </c>
      <c r="K602" s="9"/>
      <c r="L602" s="7">
        <v>0</v>
      </c>
      <c r="M602" s="36" t="s">
        <v>15</v>
      </c>
      <c r="N602" s="85" t="s">
        <v>15</v>
      </c>
    </row>
    <row r="603" spans="1:14" ht="95.1" customHeight="1">
      <c r="A603" s="9"/>
      <c r="B603" s="9"/>
      <c r="C603" s="9"/>
      <c r="D603" s="9"/>
      <c r="E603" s="9"/>
      <c r="F603" s="9"/>
      <c r="G603" s="7">
        <v>0</v>
      </c>
      <c r="H603" s="6" t="str">
        <f t="shared" si="109"/>
        <v>?</v>
      </c>
      <c r="I603" s="9" t="str">
        <f t="shared" si="110"/>
        <v>?</v>
      </c>
      <c r="J603" s="9" t="str">
        <f t="shared" si="111"/>
        <v>?</v>
      </c>
      <c r="K603" s="9"/>
      <c r="L603" s="7">
        <v>0</v>
      </c>
      <c r="M603" s="36" t="s">
        <v>15</v>
      </c>
      <c r="N603" s="85" t="s">
        <v>15</v>
      </c>
    </row>
    <row r="604" spans="1:14" ht="95.1" customHeight="1">
      <c r="A604" s="9"/>
      <c r="B604" s="9"/>
      <c r="C604" s="9"/>
      <c r="D604" s="9"/>
      <c r="E604" s="9"/>
      <c r="F604" s="9"/>
      <c r="G604" s="7">
        <v>0</v>
      </c>
      <c r="H604" s="6" t="str">
        <f t="shared" si="109"/>
        <v>?</v>
      </c>
      <c r="I604" s="9" t="str">
        <f t="shared" si="110"/>
        <v>?</v>
      </c>
      <c r="J604" s="9" t="str">
        <f t="shared" si="111"/>
        <v>?</v>
      </c>
      <c r="K604" s="9"/>
      <c r="L604" s="7">
        <v>0</v>
      </c>
      <c r="M604" s="36" t="s">
        <v>15</v>
      </c>
      <c r="N604" s="85" t="s">
        <v>15</v>
      </c>
    </row>
    <row r="605" spans="1:14" ht="95.1" customHeight="1">
      <c r="A605" s="9"/>
      <c r="B605" s="9"/>
      <c r="C605" s="9"/>
      <c r="D605" s="9"/>
      <c r="E605" s="9"/>
      <c r="F605" s="9"/>
      <c r="G605" s="7">
        <v>0</v>
      </c>
      <c r="H605" s="6" t="str">
        <f t="shared" si="109"/>
        <v>?</v>
      </c>
      <c r="I605" s="9" t="str">
        <f t="shared" si="110"/>
        <v>?</v>
      </c>
      <c r="J605" s="9" t="str">
        <f t="shared" si="111"/>
        <v>?</v>
      </c>
      <c r="K605" s="9"/>
      <c r="L605" s="7">
        <v>0</v>
      </c>
      <c r="M605" s="36" t="s">
        <v>15</v>
      </c>
      <c r="N605" s="85" t="s">
        <v>15</v>
      </c>
    </row>
    <row r="606" spans="1:14" ht="95.1" customHeight="1">
      <c r="A606" s="9"/>
      <c r="B606" s="9"/>
      <c r="C606" s="9"/>
      <c r="D606" s="9"/>
      <c r="E606" s="9"/>
      <c r="F606" s="9"/>
      <c r="G606" s="7">
        <v>0</v>
      </c>
      <c r="H606" s="6" t="str">
        <f t="shared" si="109"/>
        <v>?</v>
      </c>
      <c r="I606" s="9" t="str">
        <f t="shared" si="110"/>
        <v>?</v>
      </c>
      <c r="J606" s="9" t="str">
        <f t="shared" si="111"/>
        <v>?</v>
      </c>
      <c r="K606" s="9"/>
      <c r="L606" s="7">
        <v>0</v>
      </c>
      <c r="M606" s="36" t="s">
        <v>15</v>
      </c>
      <c r="N606" s="85" t="s">
        <v>15</v>
      </c>
    </row>
    <row r="607" spans="1:14" ht="95.1" customHeight="1">
      <c r="A607" s="9"/>
      <c r="B607" s="9"/>
      <c r="C607" s="9"/>
      <c r="D607" s="9"/>
      <c r="E607" s="9"/>
      <c r="F607" s="9"/>
      <c r="G607" s="7">
        <v>0</v>
      </c>
      <c r="H607" s="6" t="str">
        <f t="shared" si="109"/>
        <v>?</v>
      </c>
      <c r="I607" s="9" t="str">
        <f t="shared" si="110"/>
        <v>?</v>
      </c>
      <c r="J607" s="9" t="str">
        <f t="shared" si="111"/>
        <v>?</v>
      </c>
      <c r="K607" s="9"/>
      <c r="L607" s="7">
        <v>0</v>
      </c>
      <c r="M607" s="36" t="s">
        <v>15</v>
      </c>
      <c r="N607" s="85" t="s">
        <v>15</v>
      </c>
    </row>
    <row r="608" spans="1:14" ht="95.1" customHeight="1">
      <c r="A608" s="9"/>
      <c r="B608" s="9"/>
      <c r="C608" s="9"/>
      <c r="D608" s="9"/>
      <c r="E608" s="9"/>
      <c r="F608" s="9"/>
      <c r="G608" s="7">
        <v>0</v>
      </c>
      <c r="H608" s="6" t="str">
        <f t="shared" si="109"/>
        <v>?</v>
      </c>
      <c r="I608" s="9" t="str">
        <f t="shared" si="110"/>
        <v>?</v>
      </c>
      <c r="J608" s="9" t="str">
        <f t="shared" si="111"/>
        <v>?</v>
      </c>
      <c r="K608" s="9"/>
      <c r="L608" s="7">
        <v>0</v>
      </c>
      <c r="M608" s="36" t="s">
        <v>15</v>
      </c>
      <c r="N608" s="85" t="s">
        <v>15</v>
      </c>
    </row>
    <row r="609" spans="1:14" ht="95.1" customHeight="1">
      <c r="A609" s="9"/>
      <c r="B609" s="9"/>
      <c r="C609" s="9"/>
      <c r="D609" s="9"/>
      <c r="E609" s="9"/>
      <c r="F609" s="9"/>
      <c r="G609" s="7">
        <v>0</v>
      </c>
      <c r="H609" s="6" t="str">
        <f t="shared" si="109"/>
        <v>?</v>
      </c>
      <c r="I609" s="9" t="str">
        <f t="shared" si="110"/>
        <v>?</v>
      </c>
      <c r="J609" s="9" t="str">
        <f t="shared" si="111"/>
        <v>?</v>
      </c>
      <c r="K609" s="9"/>
      <c r="L609" s="7">
        <v>0</v>
      </c>
      <c r="M609" s="36" t="s">
        <v>15</v>
      </c>
      <c r="N609" s="85" t="s">
        <v>15</v>
      </c>
    </row>
    <row r="610" spans="1:14" ht="95.1" customHeight="1">
      <c r="A610" s="9"/>
      <c r="B610" s="9"/>
      <c r="C610" s="9"/>
      <c r="D610" s="9"/>
      <c r="E610" s="9"/>
      <c r="F610" s="9"/>
      <c r="G610" s="7">
        <v>0</v>
      </c>
      <c r="H610" s="6" t="str">
        <f t="shared" si="109"/>
        <v>?</v>
      </c>
      <c r="I610" s="9" t="str">
        <f t="shared" si="110"/>
        <v>?</v>
      </c>
      <c r="J610" s="9" t="str">
        <f t="shared" si="111"/>
        <v>?</v>
      </c>
      <c r="K610" s="9"/>
      <c r="L610" s="7">
        <v>0</v>
      </c>
      <c r="M610" s="36" t="s">
        <v>15</v>
      </c>
      <c r="N610" s="85" t="s">
        <v>15</v>
      </c>
    </row>
    <row r="611" spans="1:14" ht="95.1" customHeight="1">
      <c r="A611" s="9"/>
      <c r="B611" s="9"/>
      <c r="C611" s="9"/>
      <c r="D611" s="9"/>
      <c r="E611" s="9"/>
      <c r="F611" s="9"/>
      <c r="G611" s="7">
        <v>0</v>
      </c>
      <c r="H611" s="6" t="str">
        <f t="shared" si="109"/>
        <v>?</v>
      </c>
      <c r="I611" s="9" t="str">
        <f t="shared" si="110"/>
        <v>?</v>
      </c>
      <c r="J611" s="9" t="str">
        <f t="shared" si="111"/>
        <v>?</v>
      </c>
      <c r="K611" s="9"/>
      <c r="L611" s="7">
        <v>0</v>
      </c>
      <c r="M611" s="36" t="s">
        <v>15</v>
      </c>
      <c r="N611" s="85" t="s">
        <v>15</v>
      </c>
    </row>
    <row r="612" spans="1:14" ht="95.1" customHeight="1">
      <c r="A612" s="9"/>
      <c r="B612" s="9"/>
      <c r="C612" s="9"/>
      <c r="D612" s="9"/>
      <c r="E612" s="9"/>
      <c r="F612" s="9"/>
      <c r="G612" s="7">
        <v>0</v>
      </c>
      <c r="H612" s="6" t="str">
        <f t="shared" si="109"/>
        <v>?</v>
      </c>
      <c r="I612" s="9" t="str">
        <f t="shared" si="110"/>
        <v>?</v>
      </c>
      <c r="J612" s="9" t="str">
        <f t="shared" si="111"/>
        <v>?</v>
      </c>
      <c r="K612" s="9"/>
      <c r="L612" s="7">
        <v>0</v>
      </c>
      <c r="M612" s="36" t="s">
        <v>15</v>
      </c>
      <c r="N612" s="85" t="s">
        <v>15</v>
      </c>
    </row>
    <row r="613" spans="1:14" ht="95.1" customHeight="1">
      <c r="A613" s="9"/>
      <c r="B613" s="9"/>
      <c r="C613" s="9"/>
      <c r="D613" s="9"/>
      <c r="E613" s="9"/>
      <c r="F613" s="9"/>
      <c r="G613" s="7">
        <v>0</v>
      </c>
      <c r="H613" s="6" t="str">
        <f t="shared" si="109"/>
        <v>?</v>
      </c>
      <c r="I613" s="9" t="str">
        <f t="shared" si="110"/>
        <v>?</v>
      </c>
      <c r="J613" s="9" t="str">
        <f t="shared" si="111"/>
        <v>?</v>
      </c>
      <c r="K613" s="9"/>
      <c r="L613" s="7">
        <v>0</v>
      </c>
      <c r="M613" s="36" t="s">
        <v>15</v>
      </c>
      <c r="N613" s="85" t="s">
        <v>15</v>
      </c>
    </row>
    <row r="614" spans="1:14" ht="95.1" customHeight="1">
      <c r="A614" s="9"/>
      <c r="B614" s="9"/>
      <c r="C614" s="9"/>
      <c r="D614" s="9"/>
      <c r="E614" s="9"/>
      <c r="F614" s="9"/>
      <c r="G614" s="7">
        <v>0</v>
      </c>
      <c r="H614" s="6" t="str">
        <f t="shared" si="109"/>
        <v>?</v>
      </c>
      <c r="I614" s="9" t="str">
        <f t="shared" si="110"/>
        <v>?</v>
      </c>
      <c r="J614" s="9" t="str">
        <f t="shared" si="111"/>
        <v>?</v>
      </c>
      <c r="K614" s="9"/>
      <c r="L614" s="7">
        <v>0</v>
      </c>
      <c r="M614" s="36" t="s">
        <v>15</v>
      </c>
      <c r="N614" s="85" t="s">
        <v>15</v>
      </c>
    </row>
    <row r="615" spans="1:14" ht="95.1" customHeight="1">
      <c r="A615" s="9"/>
      <c r="B615" s="9"/>
      <c r="C615" s="9"/>
      <c r="D615" s="9"/>
      <c r="E615" s="9"/>
      <c r="F615" s="9"/>
      <c r="G615" s="7">
        <v>0</v>
      </c>
      <c r="H615" s="6" t="str">
        <f t="shared" si="109"/>
        <v>?</v>
      </c>
      <c r="I615" s="9" t="str">
        <f t="shared" si="110"/>
        <v>?</v>
      </c>
      <c r="J615" s="9" t="str">
        <f t="shared" si="111"/>
        <v>?</v>
      </c>
      <c r="K615" s="9"/>
      <c r="L615" s="7">
        <v>0</v>
      </c>
      <c r="M615" s="36" t="s">
        <v>15</v>
      </c>
      <c r="N615" s="85" t="s">
        <v>15</v>
      </c>
    </row>
    <row r="616" spans="1:14" ht="95.1" customHeight="1">
      <c r="A616" s="9"/>
      <c r="B616" s="9"/>
      <c r="C616" s="9"/>
      <c r="D616" s="9"/>
      <c r="E616" s="9"/>
      <c r="F616" s="9"/>
      <c r="G616" s="7">
        <v>0</v>
      </c>
      <c r="H616" s="6" t="str">
        <f t="shared" si="109"/>
        <v>?</v>
      </c>
      <c r="I616" s="9" t="str">
        <f t="shared" si="110"/>
        <v>?</v>
      </c>
      <c r="J616" s="9" t="str">
        <f t="shared" si="111"/>
        <v>?</v>
      </c>
      <c r="K616" s="9"/>
      <c r="L616" s="7">
        <v>0</v>
      </c>
      <c r="M616" s="36" t="s">
        <v>15</v>
      </c>
      <c r="N616" s="85" t="s">
        <v>15</v>
      </c>
    </row>
    <row r="617" spans="1:14" ht="95.1" customHeight="1">
      <c r="A617" s="9"/>
      <c r="B617" s="9"/>
      <c r="C617" s="9"/>
      <c r="D617" s="9"/>
      <c r="E617" s="9"/>
      <c r="F617" s="9"/>
      <c r="G617" s="7">
        <v>0</v>
      </c>
      <c r="H617" s="6" t="str">
        <f t="shared" si="109"/>
        <v>?</v>
      </c>
      <c r="I617" s="9" t="str">
        <f t="shared" si="110"/>
        <v>?</v>
      </c>
      <c r="J617" s="9" t="str">
        <f t="shared" si="111"/>
        <v>?</v>
      </c>
      <c r="K617" s="9"/>
      <c r="L617" s="7">
        <v>0</v>
      </c>
      <c r="M617" s="36" t="s">
        <v>15</v>
      </c>
      <c r="N617" s="85" t="s">
        <v>15</v>
      </c>
    </row>
    <row r="618" spans="1:14" ht="95.1" customHeight="1">
      <c r="A618" s="9"/>
      <c r="B618" s="9"/>
      <c r="C618" s="9"/>
      <c r="D618" s="9"/>
      <c r="E618" s="9"/>
      <c r="F618" s="9"/>
      <c r="G618" s="7">
        <v>0</v>
      </c>
      <c r="H618" s="6" t="str">
        <f t="shared" si="109"/>
        <v>?</v>
      </c>
      <c r="I618" s="9" t="str">
        <f t="shared" si="110"/>
        <v>?</v>
      </c>
      <c r="J618" s="9" t="str">
        <f t="shared" si="111"/>
        <v>?</v>
      </c>
      <c r="K618" s="9"/>
      <c r="L618" s="7">
        <v>0</v>
      </c>
      <c r="M618" s="36" t="s">
        <v>15</v>
      </c>
      <c r="N618" s="85" t="s">
        <v>15</v>
      </c>
    </row>
    <row r="619" spans="1:14" ht="95.1" customHeight="1">
      <c r="A619" s="9"/>
      <c r="B619" s="9"/>
      <c r="C619" s="9"/>
      <c r="D619" s="9"/>
      <c r="E619" s="9"/>
      <c r="F619" s="9"/>
      <c r="G619" s="7">
        <v>0</v>
      </c>
      <c r="H619" s="6" t="str">
        <f t="shared" si="109"/>
        <v>?</v>
      </c>
      <c r="I619" s="9" t="str">
        <f t="shared" si="110"/>
        <v>?</v>
      </c>
      <c r="J619" s="9" t="str">
        <f t="shared" si="111"/>
        <v>?</v>
      </c>
      <c r="K619" s="9"/>
      <c r="L619" s="7">
        <v>0</v>
      </c>
      <c r="M619" s="36" t="s">
        <v>15</v>
      </c>
      <c r="N619" s="85" t="s">
        <v>15</v>
      </c>
    </row>
    <row r="620" spans="1:14" ht="95.1" customHeight="1">
      <c r="A620" s="9"/>
      <c r="B620" s="9"/>
      <c r="C620" s="9"/>
      <c r="D620" s="9"/>
      <c r="E620" s="9"/>
      <c r="F620" s="9"/>
      <c r="G620" s="7">
        <v>0</v>
      </c>
      <c r="H620" s="6" t="str">
        <f t="shared" si="109"/>
        <v>?</v>
      </c>
      <c r="I620" s="9" t="str">
        <f t="shared" si="110"/>
        <v>?</v>
      </c>
      <c r="J620" s="9" t="str">
        <f t="shared" si="111"/>
        <v>?</v>
      </c>
      <c r="K620" s="9"/>
      <c r="L620" s="7">
        <v>0</v>
      </c>
      <c r="M620" s="36" t="s">
        <v>15</v>
      </c>
      <c r="N620" s="85" t="s">
        <v>15</v>
      </c>
    </row>
    <row r="621" spans="1:14" ht="95.1" customHeight="1">
      <c r="A621" s="9"/>
      <c r="B621" s="9"/>
      <c r="C621" s="9"/>
      <c r="D621" s="9"/>
      <c r="E621" s="9"/>
      <c r="F621" s="9"/>
      <c r="G621" s="7">
        <v>0</v>
      </c>
      <c r="H621" s="6" t="str">
        <f t="shared" si="109"/>
        <v>?</v>
      </c>
      <c r="I621" s="9" t="str">
        <f t="shared" si="110"/>
        <v>?</v>
      </c>
      <c r="J621" s="9" t="str">
        <f t="shared" si="111"/>
        <v>?</v>
      </c>
      <c r="K621" s="9"/>
      <c r="L621" s="7">
        <v>0</v>
      </c>
      <c r="M621" s="36" t="s">
        <v>15</v>
      </c>
      <c r="N621" s="85" t="s">
        <v>15</v>
      </c>
    </row>
    <row r="622" spans="1:14" ht="95.1" customHeight="1">
      <c r="A622" s="9"/>
      <c r="B622" s="9"/>
      <c r="C622" s="9"/>
      <c r="D622" s="9"/>
      <c r="E622" s="9"/>
      <c r="F622" s="9"/>
      <c r="G622" s="7">
        <v>0</v>
      </c>
      <c r="H622" s="6" t="str">
        <f t="shared" si="109"/>
        <v>?</v>
      </c>
      <c r="I622" s="9" t="str">
        <f t="shared" si="110"/>
        <v>?</v>
      </c>
      <c r="J622" s="9" t="str">
        <f t="shared" si="111"/>
        <v>?</v>
      </c>
      <c r="K622" s="9"/>
      <c r="L622" s="7">
        <v>0</v>
      </c>
      <c r="M622" s="36" t="s">
        <v>15</v>
      </c>
      <c r="N622" s="85" t="s">
        <v>15</v>
      </c>
    </row>
    <row r="623" spans="1:14" ht="95.1" customHeight="1">
      <c r="A623" s="9"/>
      <c r="B623" s="9"/>
      <c r="C623" s="9"/>
      <c r="D623" s="9"/>
      <c r="E623" s="9"/>
      <c r="F623" s="9"/>
      <c r="G623" s="7">
        <v>0</v>
      </c>
      <c r="H623" s="6" t="str">
        <f t="shared" si="109"/>
        <v>?</v>
      </c>
      <c r="I623" s="9" t="str">
        <f t="shared" si="110"/>
        <v>?</v>
      </c>
      <c r="J623" s="9" t="str">
        <f t="shared" si="111"/>
        <v>?</v>
      </c>
      <c r="K623" s="9"/>
      <c r="L623" s="7">
        <v>0</v>
      </c>
      <c r="M623" s="36" t="s">
        <v>15</v>
      </c>
      <c r="N623" s="85" t="s">
        <v>15</v>
      </c>
    </row>
    <row r="624" spans="1:14" ht="95.1" customHeight="1">
      <c r="A624" s="9"/>
      <c r="B624" s="9"/>
      <c r="C624" s="9"/>
      <c r="D624" s="9"/>
      <c r="E624" s="9"/>
      <c r="F624" s="9"/>
      <c r="G624" s="7">
        <v>0</v>
      </c>
      <c r="H624" s="6" t="str">
        <f t="shared" si="109"/>
        <v>?</v>
      </c>
      <c r="I624" s="9" t="str">
        <f t="shared" si="110"/>
        <v>?</v>
      </c>
      <c r="J624" s="9" t="str">
        <f t="shared" si="111"/>
        <v>?</v>
      </c>
      <c r="K624" s="9"/>
      <c r="L624" s="7">
        <v>0</v>
      </c>
      <c r="M624" s="36" t="s">
        <v>15</v>
      </c>
      <c r="N624" s="85" t="s">
        <v>15</v>
      </c>
    </row>
    <row r="625" spans="1:14" ht="95.1" customHeight="1">
      <c r="A625" s="9"/>
      <c r="B625" s="9"/>
      <c r="C625" s="9"/>
      <c r="D625" s="9"/>
      <c r="E625" s="9"/>
      <c r="F625" s="9"/>
      <c r="G625" s="7">
        <v>0</v>
      </c>
      <c r="H625" s="6" t="str">
        <f t="shared" si="109"/>
        <v>?</v>
      </c>
      <c r="I625" s="9" t="str">
        <f t="shared" si="110"/>
        <v>?</v>
      </c>
      <c r="J625" s="9" t="str">
        <f t="shared" si="111"/>
        <v>?</v>
      </c>
      <c r="K625" s="9"/>
      <c r="L625" s="7">
        <v>0</v>
      </c>
      <c r="M625" s="36" t="s">
        <v>15</v>
      </c>
      <c r="N625" s="85" t="s">
        <v>15</v>
      </c>
    </row>
    <row r="626" spans="1:14" ht="95.1" customHeight="1">
      <c r="A626" s="9"/>
      <c r="B626" s="9"/>
      <c r="C626" s="9"/>
      <c r="D626" s="9"/>
      <c r="E626" s="9"/>
      <c r="F626" s="9"/>
      <c r="G626" s="7">
        <v>0</v>
      </c>
      <c r="H626" s="6" t="str">
        <f t="shared" si="109"/>
        <v>?</v>
      </c>
      <c r="I626" s="9" t="str">
        <f t="shared" si="110"/>
        <v>?</v>
      </c>
      <c r="J626" s="9" t="str">
        <f t="shared" si="111"/>
        <v>?</v>
      </c>
      <c r="K626" s="9"/>
      <c r="L626" s="7">
        <v>0</v>
      </c>
      <c r="M626" s="36" t="s">
        <v>15</v>
      </c>
      <c r="N626" s="85" t="s">
        <v>15</v>
      </c>
    </row>
    <row r="627" spans="1:14" ht="95.1" customHeight="1">
      <c r="A627" s="9"/>
      <c r="B627" s="9"/>
      <c r="C627" s="9"/>
      <c r="D627" s="9"/>
      <c r="E627" s="9"/>
      <c r="F627" s="9"/>
      <c r="G627" s="7">
        <v>0</v>
      </c>
      <c r="H627" s="6" t="str">
        <f t="shared" si="109"/>
        <v>?</v>
      </c>
      <c r="I627" s="9" t="str">
        <f t="shared" si="110"/>
        <v>?</v>
      </c>
      <c r="J627" s="9" t="str">
        <f t="shared" si="111"/>
        <v>?</v>
      </c>
      <c r="K627" s="9"/>
      <c r="L627" s="7">
        <v>0</v>
      </c>
      <c r="M627" s="36" t="s">
        <v>15</v>
      </c>
      <c r="N627" s="85" t="s">
        <v>15</v>
      </c>
    </row>
    <row r="628" spans="1:14" ht="95.1" customHeight="1">
      <c r="A628" s="9"/>
      <c r="B628" s="9"/>
      <c r="C628" s="9"/>
      <c r="D628" s="9"/>
      <c r="E628" s="9"/>
      <c r="F628" s="9"/>
      <c r="G628" s="7">
        <v>0</v>
      </c>
      <c r="H628" s="6" t="str">
        <f t="shared" si="109"/>
        <v>?</v>
      </c>
      <c r="I628" s="9" t="str">
        <f t="shared" si="110"/>
        <v>?</v>
      </c>
      <c r="J628" s="9" t="str">
        <f t="shared" si="111"/>
        <v>?</v>
      </c>
      <c r="K628" s="9"/>
      <c r="L628" s="7">
        <v>0</v>
      </c>
      <c r="M628" s="36" t="s">
        <v>15</v>
      </c>
      <c r="N628" s="85" t="s">
        <v>15</v>
      </c>
    </row>
    <row r="629" spans="1:14" ht="95.1" customHeight="1">
      <c r="A629" s="9"/>
      <c r="B629" s="9"/>
      <c r="C629" s="9"/>
      <c r="D629" s="9"/>
      <c r="E629" s="9"/>
      <c r="F629" s="9"/>
      <c r="G629" s="7">
        <v>0</v>
      </c>
      <c r="H629" s="6" t="str">
        <f t="shared" si="109"/>
        <v>?</v>
      </c>
      <c r="I629" s="9" t="str">
        <f t="shared" si="110"/>
        <v>?</v>
      </c>
      <c r="J629" s="9" t="str">
        <f t="shared" si="111"/>
        <v>?</v>
      </c>
      <c r="K629" s="9"/>
      <c r="L629" s="7">
        <v>0</v>
      </c>
      <c r="M629" s="36" t="s">
        <v>15</v>
      </c>
      <c r="N629" s="85" t="s">
        <v>15</v>
      </c>
    </row>
    <row r="630" spans="1:14" ht="95.1" customHeight="1">
      <c r="A630" s="9"/>
      <c r="B630" s="9"/>
      <c r="C630" s="9"/>
      <c r="D630" s="9"/>
      <c r="E630" s="9"/>
      <c r="F630" s="9"/>
      <c r="G630" s="7">
        <v>0</v>
      </c>
      <c r="H630" s="6" t="str">
        <f t="shared" si="109"/>
        <v>?</v>
      </c>
      <c r="I630" s="9" t="str">
        <f t="shared" si="110"/>
        <v>?</v>
      </c>
      <c r="J630" s="9" t="str">
        <f t="shared" si="111"/>
        <v>?</v>
      </c>
      <c r="K630" s="9"/>
      <c r="L630" s="7">
        <v>0</v>
      </c>
      <c r="M630" s="36" t="s">
        <v>15</v>
      </c>
      <c r="N630" s="85" t="s">
        <v>15</v>
      </c>
    </row>
    <row r="631" spans="1:14" ht="95.1" customHeight="1">
      <c r="A631" s="9"/>
      <c r="B631" s="9"/>
      <c r="C631" s="9"/>
      <c r="D631" s="9"/>
      <c r="E631" s="9"/>
      <c r="F631" s="9"/>
      <c r="G631" s="7">
        <v>0</v>
      </c>
      <c r="H631" s="6" t="str">
        <f t="shared" si="109"/>
        <v>?</v>
      </c>
      <c r="I631" s="9" t="str">
        <f t="shared" si="110"/>
        <v>?</v>
      </c>
      <c r="J631" s="9" t="str">
        <f t="shared" si="111"/>
        <v>?</v>
      </c>
      <c r="K631" s="9"/>
      <c r="L631" s="7">
        <v>0</v>
      </c>
      <c r="M631" s="36" t="s">
        <v>15</v>
      </c>
      <c r="N631" s="85" t="s">
        <v>15</v>
      </c>
    </row>
    <row r="632" spans="1:14">
      <c r="A632" s="9"/>
      <c r="B632" s="9"/>
      <c r="C632" s="9"/>
      <c r="D632" s="9"/>
      <c r="E632" s="9"/>
      <c r="F632" s="9"/>
      <c r="G632" s="9"/>
      <c r="H632" s="9"/>
      <c r="I632" s="9"/>
      <c r="J632" s="9"/>
      <c r="K632" s="9"/>
    </row>
    <row r="633" spans="1:14">
      <c r="A633" s="9"/>
      <c r="B633" s="9"/>
      <c r="C633" s="9"/>
      <c r="D633" s="9"/>
      <c r="E633" s="9"/>
      <c r="F633" s="9"/>
      <c r="G633" s="9"/>
      <c r="H633" s="9"/>
      <c r="I633" s="9"/>
      <c r="J633" s="9"/>
      <c r="K633" s="9"/>
    </row>
    <row r="634" spans="1:14">
      <c r="A634" s="9"/>
      <c r="B634" s="9"/>
      <c r="C634" s="9"/>
      <c r="D634" s="9"/>
      <c r="E634" s="9"/>
      <c r="F634" s="9"/>
      <c r="G634" s="9"/>
      <c r="H634" s="9"/>
      <c r="I634" s="9"/>
      <c r="J634" s="9"/>
      <c r="K634" s="9"/>
    </row>
    <row r="635" spans="1:14">
      <c r="A635" s="9"/>
      <c r="B635" s="9"/>
      <c r="C635" s="9"/>
      <c r="D635" s="9"/>
      <c r="E635" s="9"/>
      <c r="F635" s="9"/>
      <c r="G635" s="9"/>
      <c r="H635" s="9"/>
      <c r="I635" s="9"/>
      <c r="J635" s="9"/>
      <c r="K635" s="9"/>
    </row>
    <row r="636" spans="1:14">
      <c r="A636" s="9"/>
      <c r="B636" s="9"/>
      <c r="C636" s="9"/>
      <c r="D636" s="9"/>
      <c r="E636" s="9"/>
      <c r="F636" s="9"/>
      <c r="G636" s="9"/>
      <c r="H636" s="9"/>
      <c r="I636" s="9"/>
      <c r="J636" s="9"/>
      <c r="K636" s="9"/>
    </row>
    <row r="637" spans="1:14">
      <c r="A637" s="9"/>
      <c r="B637" s="9"/>
      <c r="C637" s="9"/>
      <c r="D637" s="9"/>
      <c r="E637" s="9"/>
      <c r="F637" s="9"/>
      <c r="G637" s="9"/>
      <c r="H637" s="9"/>
      <c r="I637" s="9"/>
      <c r="J637" s="9"/>
      <c r="K637" s="9"/>
    </row>
    <row r="638" spans="1:14">
      <c r="A638" s="9"/>
      <c r="B638" s="9"/>
      <c r="C638" s="9"/>
      <c r="D638" s="9"/>
      <c r="E638" s="9"/>
      <c r="F638" s="9"/>
      <c r="G638" s="9"/>
      <c r="H638" s="9"/>
      <c r="I638" s="9"/>
      <c r="J638" s="9"/>
      <c r="K638" s="9"/>
    </row>
    <row r="639" spans="1:14">
      <c r="A639" s="9"/>
      <c r="B639" s="9"/>
      <c r="C639" s="9"/>
      <c r="D639" s="9"/>
      <c r="E639" s="9"/>
      <c r="F639" s="9"/>
      <c r="G639" s="9"/>
      <c r="H639" s="9"/>
      <c r="I639" s="9"/>
      <c r="J639" s="9"/>
      <c r="K639" s="9"/>
    </row>
    <row r="640" spans="1:14">
      <c r="A640" s="9"/>
      <c r="B640" s="9"/>
      <c r="C640" s="9"/>
      <c r="D640" s="9"/>
      <c r="E640" s="9"/>
      <c r="F640" s="9"/>
      <c r="G640" s="9"/>
      <c r="H640" s="9"/>
      <c r="I640" s="9"/>
      <c r="J640" s="9"/>
      <c r="K640" s="9"/>
    </row>
    <row r="641" spans="1:11">
      <c r="A641" s="9"/>
      <c r="B641" s="9"/>
      <c r="C641" s="9"/>
      <c r="D641" s="9"/>
      <c r="E641" s="9"/>
      <c r="F641" s="9"/>
      <c r="G641" s="9"/>
      <c r="H641" s="9"/>
      <c r="I641" s="9"/>
      <c r="J641" s="9"/>
      <c r="K641" s="9"/>
    </row>
    <row r="642" spans="1:11">
      <c r="A642" s="9"/>
      <c r="B642" s="9"/>
      <c r="C642" s="9"/>
      <c r="D642" s="9"/>
      <c r="E642" s="9"/>
      <c r="F642" s="9"/>
      <c r="G642" s="9"/>
      <c r="H642" s="9"/>
      <c r="I642" s="9"/>
      <c r="J642" s="9"/>
      <c r="K642" s="9"/>
    </row>
    <row r="643" spans="1:11">
      <c r="A643" s="9"/>
      <c r="B643" s="9"/>
      <c r="C643" s="9"/>
      <c r="D643" s="9"/>
      <c r="E643" s="9"/>
      <c r="F643" s="9"/>
      <c r="G643" s="9"/>
      <c r="H643" s="9"/>
      <c r="I643" s="9"/>
      <c r="J643" s="9"/>
      <c r="K643" s="9"/>
    </row>
    <row r="644" spans="1:11">
      <c r="A644" s="9"/>
      <c r="B644" s="9"/>
      <c r="C644" s="9"/>
      <c r="D644" s="9"/>
      <c r="E644" s="9"/>
      <c r="F644" s="9"/>
      <c r="G644" s="9"/>
      <c r="H644" s="9"/>
      <c r="I644" s="9"/>
      <c r="J644" s="9"/>
      <c r="K644" s="9"/>
    </row>
    <row r="645" spans="1:11">
      <c r="A645" s="9"/>
      <c r="B645" s="9"/>
      <c r="C645" s="9"/>
      <c r="D645" s="9"/>
      <c r="E645" s="9"/>
      <c r="F645" s="9"/>
      <c r="G645" s="9"/>
      <c r="H645" s="9"/>
      <c r="I645" s="9"/>
      <c r="J645" s="9"/>
      <c r="K645" s="9"/>
    </row>
    <row r="646" spans="1:11">
      <c r="A646" s="9"/>
      <c r="B646" s="9"/>
      <c r="C646" s="9"/>
      <c r="D646" s="9"/>
      <c r="E646" s="9"/>
      <c r="F646" s="9"/>
      <c r="G646" s="9"/>
      <c r="H646" s="9"/>
      <c r="I646" s="9"/>
      <c r="J646" s="9"/>
      <c r="K646" s="9"/>
    </row>
    <row r="647" spans="1:11">
      <c r="A647" s="9"/>
      <c r="B647" s="9"/>
      <c r="C647" s="9"/>
      <c r="D647" s="9"/>
      <c r="E647" s="9"/>
      <c r="F647" s="9"/>
      <c r="G647" s="9"/>
      <c r="H647" s="9"/>
      <c r="I647" s="9"/>
      <c r="J647" s="9"/>
      <c r="K647" s="9"/>
    </row>
    <row r="648" spans="1:11">
      <c r="A648" s="9"/>
      <c r="B648" s="9"/>
      <c r="C648" s="9"/>
      <c r="D648" s="9"/>
      <c r="E648" s="9"/>
      <c r="F648" s="9"/>
      <c r="G648" s="9"/>
      <c r="H648" s="9"/>
      <c r="I648" s="9"/>
      <c r="J648" s="9"/>
      <c r="K648" s="9"/>
    </row>
    <row r="649" spans="1:11">
      <c r="A649" s="9"/>
      <c r="B649" s="9"/>
      <c r="C649" s="9"/>
      <c r="D649" s="9"/>
      <c r="E649" s="9"/>
      <c r="F649" s="9"/>
      <c r="G649" s="9"/>
      <c r="H649" s="9"/>
      <c r="I649" s="9"/>
      <c r="J649" s="9"/>
      <c r="K649" s="9"/>
    </row>
    <row r="650" spans="1:11">
      <c r="A650" s="9"/>
      <c r="B650" s="9"/>
      <c r="C650" s="9"/>
      <c r="D650" s="9"/>
      <c r="E650" s="9"/>
      <c r="F650" s="9"/>
      <c r="G650" s="9"/>
      <c r="H650" s="9"/>
      <c r="I650" s="9"/>
      <c r="J650" s="9"/>
      <c r="K650" s="9"/>
    </row>
    <row r="651" spans="1:11">
      <c r="A651" s="9"/>
      <c r="B651" s="9"/>
      <c r="C651" s="9"/>
      <c r="D651" s="9"/>
      <c r="E651" s="9"/>
      <c r="F651" s="9"/>
      <c r="G651" s="9"/>
      <c r="H651" s="9"/>
      <c r="I651" s="9"/>
      <c r="J651" s="9"/>
      <c r="K651" s="9"/>
    </row>
    <row r="652" spans="1:11">
      <c r="A652" s="9"/>
      <c r="B652" s="9"/>
      <c r="C652" s="9"/>
      <c r="D652" s="9"/>
      <c r="E652" s="9"/>
      <c r="F652" s="9"/>
      <c r="G652" s="9"/>
      <c r="H652" s="9"/>
      <c r="I652" s="9"/>
      <c r="J652" s="9"/>
      <c r="K652" s="9"/>
    </row>
    <row r="653" spans="1:11">
      <c r="A653" s="9"/>
      <c r="B653" s="9"/>
      <c r="C653" s="9"/>
      <c r="D653" s="9"/>
      <c r="E653" s="9"/>
      <c r="F653" s="9"/>
      <c r="G653" s="9"/>
      <c r="H653" s="9"/>
      <c r="I653" s="9"/>
      <c r="J653" s="9"/>
      <c r="K653" s="9"/>
    </row>
    <row r="654" spans="1:11">
      <c r="A654" s="9"/>
      <c r="B654" s="9"/>
      <c r="C654" s="9"/>
      <c r="D654" s="9"/>
      <c r="E654" s="9"/>
      <c r="F654" s="9"/>
      <c r="G654" s="9"/>
      <c r="H654" s="9"/>
      <c r="I654" s="9"/>
      <c r="J654" s="9"/>
      <c r="K654" s="9"/>
    </row>
    <row r="655" spans="1:11">
      <c r="A655" s="9"/>
      <c r="B655" s="9"/>
      <c r="C655" s="9"/>
      <c r="D655" s="9"/>
      <c r="E655" s="9"/>
      <c r="F655" s="9"/>
      <c r="G655" s="9"/>
      <c r="H655" s="9"/>
      <c r="I655" s="9"/>
      <c r="J655" s="9"/>
      <c r="K655" s="9"/>
    </row>
    <row r="656" spans="1:11">
      <c r="A656" s="9"/>
      <c r="B656" s="9"/>
      <c r="C656" s="9"/>
      <c r="D656" s="9"/>
      <c r="E656" s="9"/>
      <c r="F656" s="9"/>
      <c r="G656" s="9"/>
      <c r="H656" s="9"/>
      <c r="I656" s="9"/>
      <c r="J656" s="9"/>
      <c r="K656" s="9"/>
    </row>
    <row r="657" spans="1:11">
      <c r="A657" s="9"/>
      <c r="B657" s="9"/>
      <c r="C657" s="9"/>
      <c r="D657" s="9"/>
      <c r="E657" s="9"/>
      <c r="F657" s="9"/>
      <c r="G657" s="9"/>
      <c r="H657" s="9"/>
      <c r="I657" s="9"/>
      <c r="J657" s="9"/>
      <c r="K657" s="9"/>
    </row>
    <row r="658" spans="1:11">
      <c r="A658" s="9"/>
      <c r="B658" s="9"/>
      <c r="C658" s="9"/>
      <c r="D658" s="9"/>
      <c r="E658" s="9"/>
      <c r="F658" s="9"/>
      <c r="G658" s="9"/>
      <c r="H658" s="9"/>
      <c r="I658" s="9"/>
      <c r="J658" s="9"/>
      <c r="K658" s="9"/>
    </row>
    <row r="659" spans="1:11">
      <c r="A659" s="9"/>
      <c r="B659" s="9"/>
      <c r="C659" s="9"/>
      <c r="D659" s="9"/>
      <c r="E659" s="9"/>
      <c r="F659" s="9"/>
      <c r="G659" s="9"/>
      <c r="H659" s="9"/>
      <c r="I659" s="9"/>
      <c r="J659" s="9"/>
      <c r="K659" s="9"/>
    </row>
    <row r="660" spans="1:11">
      <c r="A660" s="9"/>
      <c r="B660" s="9"/>
      <c r="C660" s="9"/>
      <c r="D660" s="9"/>
      <c r="E660" s="9"/>
      <c r="F660" s="9"/>
      <c r="G660" s="9"/>
      <c r="H660" s="9"/>
      <c r="I660" s="9"/>
      <c r="J660" s="9"/>
      <c r="K660" s="9"/>
    </row>
    <row r="661" spans="1:11">
      <c r="A661" s="9"/>
      <c r="B661" s="9"/>
      <c r="C661" s="9"/>
      <c r="D661" s="9"/>
      <c r="E661" s="9"/>
      <c r="F661" s="9"/>
      <c r="G661" s="9"/>
      <c r="H661" s="9"/>
      <c r="I661" s="9"/>
      <c r="J661" s="9"/>
      <c r="K661" s="9"/>
    </row>
    <row r="662" spans="1:11">
      <c r="A662" s="9"/>
      <c r="B662" s="9"/>
      <c r="C662" s="9"/>
      <c r="D662" s="9"/>
      <c r="E662" s="9"/>
      <c r="F662" s="9"/>
      <c r="G662" s="9"/>
      <c r="H662" s="9"/>
      <c r="I662" s="9"/>
      <c r="J662" s="9"/>
      <c r="K662" s="9"/>
    </row>
    <row r="663" spans="1:11">
      <c r="A663" s="9"/>
      <c r="B663" s="9"/>
      <c r="C663" s="9"/>
      <c r="D663" s="9"/>
      <c r="E663" s="9"/>
      <c r="F663" s="9"/>
      <c r="G663" s="9"/>
      <c r="H663" s="9"/>
      <c r="I663" s="9"/>
      <c r="J663" s="9"/>
      <c r="K663" s="9"/>
    </row>
    <row r="664" spans="1:11">
      <c r="A664" s="9"/>
      <c r="B664" s="9"/>
      <c r="C664" s="9"/>
      <c r="D664" s="9"/>
      <c r="E664" s="9"/>
      <c r="F664" s="9"/>
      <c r="G664" s="9"/>
      <c r="H664" s="9"/>
      <c r="I664" s="9"/>
      <c r="J664" s="9"/>
      <c r="K664" s="9"/>
    </row>
    <row r="665" spans="1:11">
      <c r="A665" s="9"/>
      <c r="B665" s="9"/>
      <c r="C665" s="9"/>
      <c r="D665" s="9"/>
      <c r="E665" s="9"/>
      <c r="F665" s="9"/>
      <c r="G665" s="9"/>
      <c r="H665" s="9"/>
      <c r="I665" s="9"/>
      <c r="J665" s="9"/>
      <c r="K665" s="9"/>
    </row>
    <row r="666" spans="1:11">
      <c r="A666" s="9"/>
      <c r="B666" s="9"/>
      <c r="C666" s="9"/>
      <c r="D666" s="9"/>
      <c r="E666" s="9"/>
      <c r="F666" s="9"/>
      <c r="G666" s="9"/>
      <c r="H666" s="9"/>
      <c r="I666" s="9"/>
      <c r="J666" s="9"/>
      <c r="K666" s="9"/>
    </row>
    <row r="667" spans="1:11">
      <c r="A667" s="9"/>
      <c r="B667" s="9"/>
      <c r="C667" s="9"/>
      <c r="D667" s="9"/>
      <c r="E667" s="9"/>
      <c r="F667" s="9"/>
      <c r="G667" s="9"/>
      <c r="H667" s="9"/>
      <c r="I667" s="9"/>
      <c r="J667" s="9"/>
      <c r="K667" s="9"/>
    </row>
    <row r="668" spans="1:11">
      <c r="A668" s="9"/>
      <c r="B668" s="9"/>
      <c r="C668" s="9"/>
      <c r="D668" s="9"/>
      <c r="E668" s="9"/>
      <c r="F668" s="9"/>
      <c r="G668" s="9"/>
      <c r="H668" s="9"/>
      <c r="I668" s="9"/>
      <c r="J668" s="9"/>
      <c r="K668" s="9"/>
    </row>
    <row r="669" spans="1:11">
      <c r="A669" s="9"/>
      <c r="B669" s="9"/>
      <c r="C669" s="9"/>
      <c r="D669" s="9"/>
      <c r="E669" s="9"/>
      <c r="F669" s="9"/>
      <c r="G669" s="9"/>
      <c r="H669" s="9"/>
      <c r="I669" s="9"/>
      <c r="J669" s="9"/>
      <c r="K669" s="9"/>
    </row>
    <row r="670" spans="1:11">
      <c r="A670" s="9"/>
      <c r="B670" s="9"/>
      <c r="C670" s="9"/>
      <c r="D670" s="9"/>
      <c r="E670" s="9"/>
      <c r="F670" s="9"/>
      <c r="G670" s="9"/>
      <c r="H670" s="9"/>
      <c r="I670" s="9"/>
      <c r="J670" s="9"/>
      <c r="K670" s="9"/>
    </row>
    <row r="671" spans="1:11">
      <c r="A671" s="9"/>
      <c r="B671" s="9"/>
      <c r="C671" s="9"/>
      <c r="D671" s="9"/>
      <c r="E671" s="9"/>
      <c r="F671" s="9"/>
      <c r="G671" s="9"/>
      <c r="H671" s="9"/>
      <c r="I671" s="9"/>
      <c r="J671" s="9"/>
      <c r="K671" s="9"/>
    </row>
  </sheetData>
  <sheetProtection algorithmName="SHA-512" hashValue="m9jiqDRfjj3bzzD2ex6F9qB9AOq3dMoTTSaidEa1LmlcVXH94tarGRvaAcvkqIEXs+tA8eoCK2zH9Bz+lHiuGw==" saltValue="KpOKozjXzNCPBMJuu6mfrQ==" spinCount="100000" sheet="1" objects="1" scenarios="1" sort="0" autoFilter="0"/>
  <autoFilter ref="A1:N631" xr:uid="{00000000-0009-0000-0000-000001000000}"/>
  <mergeCells count="5">
    <mergeCell ref="A3:E3"/>
    <mergeCell ref="A2:E2"/>
    <mergeCell ref="G158:J158"/>
    <mergeCell ref="G161:J161"/>
    <mergeCell ref="H127:J127"/>
  </mergeCells>
  <conditionalFormatting sqref="G4:G5 G157 G225:G236 L225:L236 G76 L76 G64 G299:G300 L299:L300 G222:G223 L222:L223 G152 L152 G113 L113 G19 L4:L67 G362 G123 L123 G172 L172 G285 L285 G315 L315 G329 L329 G210 L210 G418:G631 G166:G168 L416:L631 L166:L168 L352:L362 G183:G207 L183:L207">
    <cfRule type="containsText" priority="1598" stopIfTrue="1" operator="containsText" text="To be">
      <formula>NOT(ISERROR(SEARCH("To be",G4)))</formula>
    </cfRule>
    <cfRule type="containsBlanks" priority="1599" stopIfTrue="1">
      <formula>LEN(TRIM(G4))=0</formula>
    </cfRule>
    <cfRule type="containsText" priority="1600" stopIfTrue="1" operator="containsText" text="Manu">
      <formula>NOT(ISERROR(SEARCH("Manu",G4)))</formula>
    </cfRule>
  </conditionalFormatting>
  <conditionalFormatting sqref="G4:G5 G157 G225:G236 G76 G64 G299:G300 G222:G223 G152 G113 G19 G362 G123 G172 G285 G315 G329 G210 G418:G631 G166:G168 G183:G207">
    <cfRule type="cellIs" dxfId="973" priority="1601" stopIfTrue="1" operator="between">
      <formula>0</formula>
      <formula>2.5</formula>
    </cfRule>
    <cfRule type="containsText" dxfId="972" priority="1602" stopIfTrue="1" operator="containsText" text="&lt;2.5">
      <formula>NOT(ISERROR(SEARCH("&lt;2.5",G4)))</formula>
    </cfRule>
    <cfRule type="cellIs" dxfId="971" priority="1603" stopIfTrue="1" operator="between">
      <formula>2.5</formula>
      <formula>5</formula>
    </cfRule>
    <cfRule type="cellIs" dxfId="970" priority="1604" stopIfTrue="1" operator="greaterThanOrEqual">
      <formula>5</formula>
    </cfRule>
  </conditionalFormatting>
  <conditionalFormatting sqref="L101 L157:L168 L237:L239 L310:L317 L328:L332 L77:L87">
    <cfRule type="containsText" priority="1589" stopIfTrue="1" operator="containsText" text="To be">
      <formula>NOT(ISERROR(SEARCH("To be",L77)))</formula>
    </cfRule>
    <cfRule type="containsBlanks" priority="1590" stopIfTrue="1">
      <formula>LEN(TRIM(L77))=0</formula>
    </cfRule>
    <cfRule type="containsText" priority="1591" stopIfTrue="1" operator="containsText" text="Manu">
      <formula>NOT(ISERROR(SEARCH("Manu",L77)))</formula>
    </cfRule>
  </conditionalFormatting>
  <conditionalFormatting sqref="L101 L225:L239 L76:L87 L299:L300 L222:L223 L152 L113 L4:L67 L123 L172 L285 L310:L317 L328:L332 L210 L416:L631 L157:L168 L352:L362 L183:L207">
    <cfRule type="cellIs" dxfId="969" priority="1592" stopIfTrue="1" operator="equal">
      <formula>0</formula>
    </cfRule>
    <cfRule type="containsText" dxfId="968" priority="1593" stopIfTrue="1" operator="containsText" text="&lt;">
      <formula>NOT(ISERROR(SEARCH("&lt;",L4)))</formula>
    </cfRule>
    <cfRule type="cellIs" dxfId="967" priority="1594" stopIfTrue="1" operator="between">
      <formula>0</formula>
      <formula>80</formula>
    </cfRule>
    <cfRule type="cellIs" dxfId="966" priority="1595" stopIfTrue="1" operator="between">
      <formula>80</formula>
      <formula>85</formula>
    </cfRule>
    <cfRule type="cellIs" dxfId="965" priority="1596" stopIfTrue="1" operator="between">
      <formula>85</formula>
      <formula>87</formula>
    </cfRule>
    <cfRule type="cellIs" dxfId="964" priority="1597" stopIfTrue="1" operator="greaterThanOrEqual">
      <formula>87</formula>
    </cfRule>
  </conditionalFormatting>
  <conditionalFormatting sqref="G17">
    <cfRule type="containsText" priority="1575" stopIfTrue="1" operator="containsText" text="To be">
      <formula>NOT(ISERROR(SEARCH("To be",G17)))</formula>
    </cfRule>
    <cfRule type="containsBlanks" priority="1576" stopIfTrue="1">
      <formula>LEN(TRIM(G17))=0</formula>
    </cfRule>
    <cfRule type="containsText" priority="1577" stopIfTrue="1" operator="containsText" text="Manu">
      <formula>NOT(ISERROR(SEARCH("Manu",G17)))</formula>
    </cfRule>
  </conditionalFormatting>
  <conditionalFormatting sqref="G17">
    <cfRule type="cellIs" dxfId="963" priority="1578" stopIfTrue="1" operator="between">
      <formula>0</formula>
      <formula>2.5</formula>
    </cfRule>
    <cfRule type="containsText" dxfId="962" priority="1579" stopIfTrue="1" operator="containsText" text="&lt;2.5">
      <formula>NOT(ISERROR(SEARCH("&lt;2.5",G17)))</formula>
    </cfRule>
    <cfRule type="cellIs" dxfId="961" priority="1580" stopIfTrue="1" operator="between">
      <formula>2.5</formula>
      <formula>5</formula>
    </cfRule>
    <cfRule type="cellIs" dxfId="960" priority="1581" stopIfTrue="1" operator="greaterThanOrEqual">
      <formula>5</formula>
    </cfRule>
  </conditionalFormatting>
  <conditionalFormatting sqref="G20">
    <cfRule type="containsText" priority="1554" stopIfTrue="1" operator="containsText" text="To be">
      <formula>NOT(ISERROR(SEARCH("To be",G20)))</formula>
    </cfRule>
    <cfRule type="containsBlanks" priority="1555" stopIfTrue="1">
      <formula>LEN(TRIM(G20))=0</formula>
    </cfRule>
    <cfRule type="containsText" priority="1556" stopIfTrue="1" operator="containsText" text="Manu">
      <formula>NOT(ISERROR(SEARCH("Manu",G20)))</formula>
    </cfRule>
  </conditionalFormatting>
  <conditionalFormatting sqref="G20">
    <cfRule type="cellIs" dxfId="959" priority="1557" stopIfTrue="1" operator="between">
      <formula>0</formula>
      <formula>2.5</formula>
    </cfRule>
    <cfRule type="containsText" dxfId="958" priority="1558" stopIfTrue="1" operator="containsText" text="&lt;2.5">
      <formula>NOT(ISERROR(SEARCH("&lt;2.5",G20)))</formula>
    </cfRule>
    <cfRule type="cellIs" dxfId="957" priority="1559" stopIfTrue="1" operator="between">
      <formula>2.5</formula>
      <formula>5</formula>
    </cfRule>
    <cfRule type="cellIs" dxfId="956" priority="1560" stopIfTrue="1" operator="greaterThanOrEqual">
      <formula>5</formula>
    </cfRule>
  </conditionalFormatting>
  <conditionalFormatting sqref="G18:G19">
    <cfRule type="containsText" priority="1547" stopIfTrue="1" operator="containsText" text="To be">
      <formula>NOT(ISERROR(SEARCH("To be",G18)))</formula>
    </cfRule>
    <cfRule type="containsBlanks" priority="1548" stopIfTrue="1">
      <formula>LEN(TRIM(G18))=0</formula>
    </cfRule>
    <cfRule type="containsText" priority="1549" stopIfTrue="1" operator="containsText" text="Manu">
      <formula>NOT(ISERROR(SEARCH("Manu",G18)))</formula>
    </cfRule>
  </conditionalFormatting>
  <conditionalFormatting sqref="G18:G19">
    <cfRule type="cellIs" dxfId="955" priority="1550" stopIfTrue="1" operator="between">
      <formula>0</formula>
      <formula>2.5</formula>
    </cfRule>
    <cfRule type="containsText" dxfId="954" priority="1551" stopIfTrue="1" operator="containsText" text="&lt;2.5">
      <formula>NOT(ISERROR(SEARCH("&lt;2.5",G18)))</formula>
    </cfRule>
    <cfRule type="cellIs" dxfId="953" priority="1552" stopIfTrue="1" operator="between">
      <formula>2.5</formula>
      <formula>5</formula>
    </cfRule>
    <cfRule type="cellIs" dxfId="952" priority="1553" stopIfTrue="1" operator="greaterThanOrEqual">
      <formula>5</formula>
    </cfRule>
  </conditionalFormatting>
  <conditionalFormatting sqref="G21:G22">
    <cfRule type="containsText" priority="1540" stopIfTrue="1" operator="containsText" text="To be">
      <formula>NOT(ISERROR(SEARCH("To be",G21)))</formula>
    </cfRule>
    <cfRule type="containsBlanks" priority="1541" stopIfTrue="1">
      <formula>LEN(TRIM(G21))=0</formula>
    </cfRule>
    <cfRule type="containsText" priority="1542" stopIfTrue="1" operator="containsText" text="Manu">
      <formula>NOT(ISERROR(SEARCH("Manu",G21)))</formula>
    </cfRule>
  </conditionalFormatting>
  <conditionalFormatting sqref="G21:G22">
    <cfRule type="cellIs" dxfId="951" priority="1543" stopIfTrue="1" operator="between">
      <formula>0</formula>
      <formula>2.5</formula>
    </cfRule>
    <cfRule type="containsText" dxfId="950" priority="1544" stopIfTrue="1" operator="containsText" text="&lt;2.5">
      <formula>NOT(ISERROR(SEARCH("&lt;2.5",G21)))</formula>
    </cfRule>
    <cfRule type="cellIs" dxfId="949" priority="1545" stopIfTrue="1" operator="between">
      <formula>2.5</formula>
      <formula>5</formula>
    </cfRule>
    <cfRule type="cellIs" dxfId="948" priority="1546" stopIfTrue="1" operator="greaterThanOrEqual">
      <formula>5</formula>
    </cfRule>
  </conditionalFormatting>
  <conditionalFormatting sqref="G23">
    <cfRule type="containsText" priority="1533" stopIfTrue="1" operator="containsText" text="To be">
      <formula>NOT(ISERROR(SEARCH("To be",G23)))</formula>
    </cfRule>
    <cfRule type="containsBlanks" priority="1534" stopIfTrue="1">
      <formula>LEN(TRIM(G23))=0</formula>
    </cfRule>
    <cfRule type="containsText" priority="1535" stopIfTrue="1" operator="containsText" text="Manu">
      <formula>NOT(ISERROR(SEARCH("Manu",G23)))</formula>
    </cfRule>
  </conditionalFormatting>
  <conditionalFormatting sqref="G23">
    <cfRule type="cellIs" dxfId="947" priority="1536" stopIfTrue="1" operator="between">
      <formula>0</formula>
      <formula>2.5</formula>
    </cfRule>
    <cfRule type="containsText" dxfId="946" priority="1537" stopIfTrue="1" operator="containsText" text="&lt;2.5">
      <formula>NOT(ISERROR(SEARCH("&lt;2.5",G23)))</formula>
    </cfRule>
    <cfRule type="cellIs" dxfId="945" priority="1538" stopIfTrue="1" operator="between">
      <formula>2.5</formula>
      <formula>5</formula>
    </cfRule>
    <cfRule type="cellIs" dxfId="944" priority="1539" stopIfTrue="1" operator="greaterThanOrEqual">
      <formula>5</formula>
    </cfRule>
  </conditionalFormatting>
  <conditionalFormatting sqref="G24:G29">
    <cfRule type="containsText" priority="1526" stopIfTrue="1" operator="containsText" text="To be">
      <formula>NOT(ISERROR(SEARCH("To be",G24)))</formula>
    </cfRule>
    <cfRule type="containsBlanks" priority="1527" stopIfTrue="1">
      <formula>LEN(TRIM(G24))=0</formula>
    </cfRule>
    <cfRule type="containsText" priority="1528" stopIfTrue="1" operator="containsText" text="Manu">
      <formula>NOT(ISERROR(SEARCH("Manu",G24)))</formula>
    </cfRule>
  </conditionalFormatting>
  <conditionalFormatting sqref="G24:G29">
    <cfRule type="cellIs" dxfId="943" priority="1529" stopIfTrue="1" operator="between">
      <formula>0</formula>
      <formula>2.5</formula>
    </cfRule>
    <cfRule type="containsText" dxfId="942" priority="1530" stopIfTrue="1" operator="containsText" text="&lt;2.5">
      <formula>NOT(ISERROR(SEARCH("&lt;2.5",G24)))</formula>
    </cfRule>
    <cfRule type="cellIs" dxfId="941" priority="1531" stopIfTrue="1" operator="between">
      <formula>2.5</formula>
      <formula>5</formula>
    </cfRule>
    <cfRule type="cellIs" dxfId="940" priority="1532" stopIfTrue="1" operator="greaterThanOrEqual">
      <formula>5</formula>
    </cfRule>
  </conditionalFormatting>
  <conditionalFormatting sqref="G30">
    <cfRule type="containsText" priority="1519" stopIfTrue="1" operator="containsText" text="To be">
      <formula>NOT(ISERROR(SEARCH("To be",G30)))</formula>
    </cfRule>
    <cfRule type="containsBlanks" priority="1520" stopIfTrue="1">
      <formula>LEN(TRIM(G30))=0</formula>
    </cfRule>
    <cfRule type="containsText" priority="1521" stopIfTrue="1" operator="containsText" text="Manu">
      <formula>NOT(ISERROR(SEARCH("Manu",G30)))</formula>
    </cfRule>
  </conditionalFormatting>
  <conditionalFormatting sqref="G30">
    <cfRule type="cellIs" dxfId="939" priority="1522" stopIfTrue="1" operator="between">
      <formula>0</formula>
      <formula>2.5</formula>
    </cfRule>
    <cfRule type="containsText" dxfId="938" priority="1523" stopIfTrue="1" operator="containsText" text="&lt;2.5">
      <formula>NOT(ISERROR(SEARCH("&lt;2.5",G30)))</formula>
    </cfRule>
    <cfRule type="cellIs" dxfId="937" priority="1524" stopIfTrue="1" operator="between">
      <formula>2.5</formula>
      <formula>5</formula>
    </cfRule>
    <cfRule type="cellIs" dxfId="936" priority="1525" stopIfTrue="1" operator="greaterThanOrEqual">
      <formula>5</formula>
    </cfRule>
  </conditionalFormatting>
  <conditionalFormatting sqref="G31">
    <cfRule type="containsText" priority="1512" stopIfTrue="1" operator="containsText" text="To be">
      <formula>NOT(ISERROR(SEARCH("To be",G31)))</formula>
    </cfRule>
    <cfRule type="containsBlanks" priority="1513" stopIfTrue="1">
      <formula>LEN(TRIM(G31))=0</formula>
    </cfRule>
    <cfRule type="containsText" priority="1514" stopIfTrue="1" operator="containsText" text="Manu">
      <formula>NOT(ISERROR(SEARCH("Manu",G31)))</formula>
    </cfRule>
  </conditionalFormatting>
  <conditionalFormatting sqref="G31">
    <cfRule type="cellIs" dxfId="935" priority="1515" stopIfTrue="1" operator="between">
      <formula>0</formula>
      <formula>2.5</formula>
    </cfRule>
    <cfRule type="containsText" dxfId="934" priority="1516" stopIfTrue="1" operator="containsText" text="&lt;2.5">
      <formula>NOT(ISERROR(SEARCH("&lt;2.5",G31)))</formula>
    </cfRule>
    <cfRule type="cellIs" dxfId="933" priority="1517" stopIfTrue="1" operator="between">
      <formula>2.5</formula>
      <formula>5</formula>
    </cfRule>
    <cfRule type="cellIs" dxfId="932" priority="1518" stopIfTrue="1" operator="greaterThanOrEqual">
      <formula>5</formula>
    </cfRule>
  </conditionalFormatting>
  <conditionalFormatting sqref="G32">
    <cfRule type="containsText" priority="1505" stopIfTrue="1" operator="containsText" text="To be">
      <formula>NOT(ISERROR(SEARCH("To be",G32)))</formula>
    </cfRule>
    <cfRule type="containsBlanks" priority="1506" stopIfTrue="1">
      <formula>LEN(TRIM(G32))=0</formula>
    </cfRule>
    <cfRule type="containsText" priority="1507" stopIfTrue="1" operator="containsText" text="Manu">
      <formula>NOT(ISERROR(SEARCH("Manu",G32)))</formula>
    </cfRule>
  </conditionalFormatting>
  <conditionalFormatting sqref="G32">
    <cfRule type="cellIs" dxfId="931" priority="1508" stopIfTrue="1" operator="between">
      <formula>0</formula>
      <formula>2.5</formula>
    </cfRule>
    <cfRule type="containsText" dxfId="930" priority="1509" stopIfTrue="1" operator="containsText" text="&lt;2.5">
      <formula>NOT(ISERROR(SEARCH("&lt;2.5",G32)))</formula>
    </cfRule>
    <cfRule type="cellIs" dxfId="929" priority="1510" stopIfTrue="1" operator="between">
      <formula>2.5</formula>
      <formula>5</formula>
    </cfRule>
    <cfRule type="cellIs" dxfId="928" priority="1511" stopIfTrue="1" operator="greaterThanOrEqual">
      <formula>5</formula>
    </cfRule>
  </conditionalFormatting>
  <conditionalFormatting sqref="G33">
    <cfRule type="containsText" priority="1498" stopIfTrue="1" operator="containsText" text="To be">
      <formula>NOT(ISERROR(SEARCH("To be",G33)))</formula>
    </cfRule>
    <cfRule type="containsBlanks" priority="1499" stopIfTrue="1">
      <formula>LEN(TRIM(G33))=0</formula>
    </cfRule>
    <cfRule type="containsText" priority="1500" stopIfTrue="1" operator="containsText" text="Manu">
      <formula>NOT(ISERROR(SEARCH("Manu",G33)))</formula>
    </cfRule>
  </conditionalFormatting>
  <conditionalFormatting sqref="G33">
    <cfRule type="cellIs" dxfId="927" priority="1501" stopIfTrue="1" operator="between">
      <formula>0</formula>
      <formula>2.5</formula>
    </cfRule>
    <cfRule type="containsText" dxfId="926" priority="1502" stopIfTrue="1" operator="containsText" text="&lt;2.5">
      <formula>NOT(ISERROR(SEARCH("&lt;2.5",G33)))</formula>
    </cfRule>
    <cfRule type="cellIs" dxfId="925" priority="1503" stopIfTrue="1" operator="between">
      <formula>2.5</formula>
      <formula>5</formula>
    </cfRule>
    <cfRule type="cellIs" dxfId="924" priority="1504" stopIfTrue="1" operator="greaterThanOrEqual">
      <formula>5</formula>
    </cfRule>
  </conditionalFormatting>
  <conditionalFormatting sqref="G34">
    <cfRule type="containsText" priority="1491" stopIfTrue="1" operator="containsText" text="To be">
      <formula>NOT(ISERROR(SEARCH("To be",G34)))</formula>
    </cfRule>
    <cfRule type="containsBlanks" priority="1492" stopIfTrue="1">
      <formula>LEN(TRIM(G34))=0</formula>
    </cfRule>
    <cfRule type="containsText" priority="1493" stopIfTrue="1" operator="containsText" text="Manu">
      <formula>NOT(ISERROR(SEARCH("Manu",G34)))</formula>
    </cfRule>
  </conditionalFormatting>
  <conditionalFormatting sqref="G34">
    <cfRule type="cellIs" dxfId="923" priority="1494" stopIfTrue="1" operator="between">
      <formula>0</formula>
      <formula>2.5</formula>
    </cfRule>
    <cfRule type="containsText" dxfId="922" priority="1495" stopIfTrue="1" operator="containsText" text="&lt;2.5">
      <formula>NOT(ISERROR(SEARCH("&lt;2.5",G34)))</formula>
    </cfRule>
    <cfRule type="cellIs" dxfId="921" priority="1496" stopIfTrue="1" operator="between">
      <formula>2.5</formula>
      <formula>5</formula>
    </cfRule>
    <cfRule type="cellIs" dxfId="920" priority="1497" stopIfTrue="1" operator="greaterThanOrEqual">
      <formula>5</formula>
    </cfRule>
  </conditionalFormatting>
  <conditionalFormatting sqref="G35:G36">
    <cfRule type="containsText" priority="1484" stopIfTrue="1" operator="containsText" text="To be">
      <formula>NOT(ISERROR(SEARCH("To be",G35)))</formula>
    </cfRule>
    <cfRule type="containsBlanks" priority="1485" stopIfTrue="1">
      <formula>LEN(TRIM(G35))=0</formula>
    </cfRule>
    <cfRule type="containsText" priority="1486" stopIfTrue="1" operator="containsText" text="Manu">
      <formula>NOT(ISERROR(SEARCH("Manu",G35)))</formula>
    </cfRule>
  </conditionalFormatting>
  <conditionalFormatting sqref="G35:G36">
    <cfRule type="cellIs" dxfId="919" priority="1487" stopIfTrue="1" operator="between">
      <formula>0</formula>
      <formula>2.5</formula>
    </cfRule>
    <cfRule type="containsText" dxfId="918" priority="1488" stopIfTrue="1" operator="containsText" text="&lt;2.5">
      <formula>NOT(ISERROR(SEARCH("&lt;2.5",G35)))</formula>
    </cfRule>
    <cfRule type="cellIs" dxfId="917" priority="1489" stopIfTrue="1" operator="between">
      <formula>2.5</formula>
      <formula>5</formula>
    </cfRule>
    <cfRule type="cellIs" dxfId="916" priority="1490" stopIfTrue="1" operator="greaterThanOrEqual">
      <formula>5</formula>
    </cfRule>
  </conditionalFormatting>
  <conditionalFormatting sqref="G39 G37 G41">
    <cfRule type="containsText" priority="1477" stopIfTrue="1" operator="containsText" text="To be">
      <formula>NOT(ISERROR(SEARCH("To be",G37)))</formula>
    </cfRule>
    <cfRule type="containsBlanks" priority="1478" stopIfTrue="1">
      <formula>LEN(TRIM(G37))=0</formula>
    </cfRule>
    <cfRule type="containsText" priority="1479" stopIfTrue="1" operator="containsText" text="Manu">
      <formula>NOT(ISERROR(SEARCH("Manu",G37)))</formula>
    </cfRule>
  </conditionalFormatting>
  <conditionalFormatting sqref="G37 G39 G41">
    <cfRule type="cellIs" dxfId="915" priority="1480" stopIfTrue="1" operator="between">
      <formula>0</formula>
      <formula>2.5</formula>
    </cfRule>
    <cfRule type="containsText" dxfId="914" priority="1481" stopIfTrue="1" operator="containsText" text="&lt;2.5">
      <formula>NOT(ISERROR(SEARCH("&lt;2.5",G37)))</formula>
    </cfRule>
    <cfRule type="cellIs" dxfId="913" priority="1482" stopIfTrue="1" operator="between">
      <formula>2.5</formula>
      <formula>5</formula>
    </cfRule>
    <cfRule type="cellIs" dxfId="912" priority="1483" stopIfTrue="1" operator="greaterThanOrEqual">
      <formula>5</formula>
    </cfRule>
  </conditionalFormatting>
  <conditionalFormatting sqref="G38">
    <cfRule type="containsText" priority="1470" stopIfTrue="1" operator="containsText" text="To be">
      <formula>NOT(ISERROR(SEARCH("To be",G38)))</formula>
    </cfRule>
    <cfRule type="containsBlanks" priority="1471" stopIfTrue="1">
      <formula>LEN(TRIM(G38))=0</formula>
    </cfRule>
    <cfRule type="containsText" priority="1472" stopIfTrue="1" operator="containsText" text="Manu">
      <formula>NOT(ISERROR(SEARCH("Manu",G38)))</formula>
    </cfRule>
  </conditionalFormatting>
  <conditionalFormatting sqref="G40">
    <cfRule type="containsText" priority="1463" stopIfTrue="1" operator="containsText" text="To be">
      <formula>NOT(ISERROR(SEARCH("To be",G40)))</formula>
    </cfRule>
    <cfRule type="containsBlanks" priority="1464" stopIfTrue="1">
      <formula>LEN(TRIM(G40))=0</formula>
    </cfRule>
    <cfRule type="containsText" priority="1465" stopIfTrue="1" operator="containsText" text="Manu">
      <formula>NOT(ISERROR(SEARCH("Manu",G40)))</formula>
    </cfRule>
  </conditionalFormatting>
  <conditionalFormatting sqref="G38">
    <cfRule type="cellIs" dxfId="911" priority="1473" stopIfTrue="1" operator="between">
      <formula>0</formula>
      <formula>2.5</formula>
    </cfRule>
    <cfRule type="containsText" dxfId="910" priority="1474" stopIfTrue="1" operator="containsText" text="&lt;2.5">
      <formula>NOT(ISERROR(SEARCH("&lt;2.5",G38)))</formula>
    </cfRule>
    <cfRule type="cellIs" dxfId="909" priority="1475" stopIfTrue="1" operator="between">
      <formula>2.5</formula>
      <formula>5</formula>
    </cfRule>
    <cfRule type="cellIs" dxfId="908" priority="1476" stopIfTrue="1" operator="greaterThanOrEqual">
      <formula>5</formula>
    </cfRule>
  </conditionalFormatting>
  <conditionalFormatting sqref="G40">
    <cfRule type="cellIs" dxfId="907" priority="1466" stopIfTrue="1" operator="between">
      <formula>0</formula>
      <formula>2.5</formula>
    </cfRule>
    <cfRule type="containsText" dxfId="906" priority="1467" stopIfTrue="1" operator="containsText" text="&lt;2.5">
      <formula>NOT(ISERROR(SEARCH("&lt;2.5",G40)))</formula>
    </cfRule>
    <cfRule type="cellIs" dxfId="905" priority="1468" stopIfTrue="1" operator="between">
      <formula>2.5</formula>
      <formula>5</formula>
    </cfRule>
    <cfRule type="cellIs" dxfId="904" priority="1469" stopIfTrue="1" operator="greaterThanOrEqual">
      <formula>5</formula>
    </cfRule>
  </conditionalFormatting>
  <conditionalFormatting sqref="G42:G46">
    <cfRule type="containsText" priority="1456" stopIfTrue="1" operator="containsText" text="To be">
      <formula>NOT(ISERROR(SEARCH("To be",G42)))</formula>
    </cfRule>
    <cfRule type="containsBlanks" priority="1457" stopIfTrue="1">
      <formula>LEN(TRIM(G42))=0</formula>
    </cfRule>
    <cfRule type="containsText" priority="1458" stopIfTrue="1" operator="containsText" text="Manu">
      <formula>NOT(ISERROR(SEARCH("Manu",G42)))</formula>
    </cfRule>
  </conditionalFormatting>
  <conditionalFormatting sqref="G42:G46">
    <cfRule type="cellIs" dxfId="903" priority="1459" stopIfTrue="1" operator="between">
      <formula>0</formula>
      <formula>2.5</formula>
    </cfRule>
    <cfRule type="containsText" dxfId="902" priority="1460" stopIfTrue="1" operator="containsText" text="&lt;2.5">
      <formula>NOT(ISERROR(SEARCH("&lt;2.5",G42)))</formula>
    </cfRule>
    <cfRule type="cellIs" dxfId="901" priority="1461" stopIfTrue="1" operator="between">
      <formula>2.5</formula>
      <formula>5</formula>
    </cfRule>
    <cfRule type="cellIs" dxfId="900" priority="1462" stopIfTrue="1" operator="greaterThanOrEqual">
      <formula>5</formula>
    </cfRule>
  </conditionalFormatting>
  <conditionalFormatting sqref="G47:G48">
    <cfRule type="containsText" priority="1449" stopIfTrue="1" operator="containsText" text="To be">
      <formula>NOT(ISERROR(SEARCH("To be",G47)))</formula>
    </cfRule>
    <cfRule type="containsBlanks" priority="1450" stopIfTrue="1">
      <formula>LEN(TRIM(G47))=0</formula>
    </cfRule>
    <cfRule type="containsText" priority="1451" stopIfTrue="1" operator="containsText" text="Manu">
      <formula>NOT(ISERROR(SEARCH("Manu",G47)))</formula>
    </cfRule>
  </conditionalFormatting>
  <conditionalFormatting sqref="G47:G48">
    <cfRule type="cellIs" dxfId="899" priority="1452" stopIfTrue="1" operator="between">
      <formula>0</formula>
      <formula>2.5</formula>
    </cfRule>
    <cfRule type="containsText" dxfId="898" priority="1453" stopIfTrue="1" operator="containsText" text="&lt;2.5">
      <formula>NOT(ISERROR(SEARCH("&lt;2.5",G47)))</formula>
    </cfRule>
    <cfRule type="cellIs" dxfId="897" priority="1454" stopIfTrue="1" operator="between">
      <formula>2.5</formula>
      <formula>5</formula>
    </cfRule>
    <cfRule type="cellIs" dxfId="896" priority="1455" stopIfTrue="1" operator="greaterThanOrEqual">
      <formula>5</formula>
    </cfRule>
  </conditionalFormatting>
  <conditionalFormatting sqref="G49">
    <cfRule type="containsText" priority="1442" stopIfTrue="1" operator="containsText" text="To be">
      <formula>NOT(ISERROR(SEARCH("To be",G49)))</formula>
    </cfRule>
    <cfRule type="containsBlanks" priority="1443" stopIfTrue="1">
      <formula>LEN(TRIM(G49))=0</formula>
    </cfRule>
    <cfRule type="containsText" priority="1444" stopIfTrue="1" operator="containsText" text="Manu">
      <formula>NOT(ISERROR(SEARCH("Manu",G49)))</formula>
    </cfRule>
  </conditionalFormatting>
  <conditionalFormatting sqref="G49">
    <cfRule type="cellIs" dxfId="895" priority="1445" stopIfTrue="1" operator="between">
      <formula>0</formula>
      <formula>2.5</formula>
    </cfRule>
    <cfRule type="containsText" dxfId="894" priority="1446" stopIfTrue="1" operator="containsText" text="&lt;2.5">
      <formula>NOT(ISERROR(SEARCH("&lt;2.5",G49)))</formula>
    </cfRule>
    <cfRule type="cellIs" dxfId="893" priority="1447" stopIfTrue="1" operator="between">
      <formula>2.5</formula>
      <formula>5</formula>
    </cfRule>
    <cfRule type="cellIs" dxfId="892" priority="1448" stopIfTrue="1" operator="greaterThanOrEqual">
      <formula>5</formula>
    </cfRule>
  </conditionalFormatting>
  <conditionalFormatting sqref="G50:G53">
    <cfRule type="containsText" priority="1435" stopIfTrue="1" operator="containsText" text="To be">
      <formula>NOT(ISERROR(SEARCH("To be",G50)))</formula>
    </cfRule>
    <cfRule type="containsBlanks" priority="1436" stopIfTrue="1">
      <formula>LEN(TRIM(G50))=0</formula>
    </cfRule>
    <cfRule type="containsText" priority="1437" stopIfTrue="1" operator="containsText" text="Manu">
      <formula>NOT(ISERROR(SEARCH("Manu",G50)))</formula>
    </cfRule>
  </conditionalFormatting>
  <conditionalFormatting sqref="G50:G53">
    <cfRule type="cellIs" dxfId="891" priority="1438" stopIfTrue="1" operator="between">
      <formula>0</formula>
      <formula>2.5</formula>
    </cfRule>
    <cfRule type="containsText" dxfId="890" priority="1439" stopIfTrue="1" operator="containsText" text="&lt;2.5">
      <formula>NOT(ISERROR(SEARCH("&lt;2.5",G50)))</formula>
    </cfRule>
    <cfRule type="cellIs" dxfId="889" priority="1440" stopIfTrue="1" operator="between">
      <formula>2.5</formula>
      <formula>5</formula>
    </cfRule>
    <cfRule type="cellIs" dxfId="888" priority="1441" stopIfTrue="1" operator="greaterThanOrEqual">
      <formula>5</formula>
    </cfRule>
  </conditionalFormatting>
  <conditionalFormatting sqref="G55:G56">
    <cfRule type="containsText" priority="1428" stopIfTrue="1" operator="containsText" text="To be">
      <formula>NOT(ISERROR(SEARCH("To be",G55)))</formula>
    </cfRule>
    <cfRule type="containsBlanks" priority="1429" stopIfTrue="1">
      <formula>LEN(TRIM(G55))=0</formula>
    </cfRule>
    <cfRule type="containsText" priority="1430" stopIfTrue="1" operator="containsText" text="Manu">
      <formula>NOT(ISERROR(SEARCH("Manu",G55)))</formula>
    </cfRule>
  </conditionalFormatting>
  <conditionalFormatting sqref="G55:G56">
    <cfRule type="cellIs" dxfId="887" priority="1431" stopIfTrue="1" operator="between">
      <formula>0</formula>
      <formula>2.5</formula>
    </cfRule>
    <cfRule type="containsText" dxfId="886" priority="1432" stopIfTrue="1" operator="containsText" text="&lt;2.5">
      <formula>NOT(ISERROR(SEARCH("&lt;2.5",G55)))</formula>
    </cfRule>
    <cfRule type="cellIs" dxfId="885" priority="1433" stopIfTrue="1" operator="between">
      <formula>2.5</formula>
      <formula>5</formula>
    </cfRule>
    <cfRule type="cellIs" dxfId="884" priority="1434" stopIfTrue="1" operator="greaterThanOrEqual">
      <formula>5</formula>
    </cfRule>
  </conditionalFormatting>
  <conditionalFormatting sqref="G54">
    <cfRule type="containsText" priority="1421" stopIfTrue="1" operator="containsText" text="To be">
      <formula>NOT(ISERROR(SEARCH("To be",G54)))</formula>
    </cfRule>
    <cfRule type="containsBlanks" priority="1422" stopIfTrue="1">
      <formula>LEN(TRIM(G54))=0</formula>
    </cfRule>
    <cfRule type="containsText" priority="1423" stopIfTrue="1" operator="containsText" text="Manu">
      <formula>NOT(ISERROR(SEARCH("Manu",G54)))</formula>
    </cfRule>
  </conditionalFormatting>
  <conditionalFormatting sqref="G54">
    <cfRule type="cellIs" dxfId="883" priority="1424" stopIfTrue="1" operator="between">
      <formula>0</formula>
      <formula>2.5</formula>
    </cfRule>
    <cfRule type="containsText" dxfId="882" priority="1425" stopIfTrue="1" operator="containsText" text="&lt;2.5">
      <formula>NOT(ISERROR(SEARCH("&lt;2.5",G54)))</formula>
    </cfRule>
    <cfRule type="cellIs" dxfId="881" priority="1426" stopIfTrue="1" operator="between">
      <formula>2.5</formula>
      <formula>5</formula>
    </cfRule>
    <cfRule type="cellIs" dxfId="880" priority="1427" stopIfTrue="1" operator="greaterThanOrEqual">
      <formula>5</formula>
    </cfRule>
  </conditionalFormatting>
  <conditionalFormatting sqref="G57:G60">
    <cfRule type="containsText" priority="1414" stopIfTrue="1" operator="containsText" text="To be">
      <formula>NOT(ISERROR(SEARCH("To be",G57)))</formula>
    </cfRule>
    <cfRule type="containsBlanks" priority="1415" stopIfTrue="1">
      <formula>LEN(TRIM(G57))=0</formula>
    </cfRule>
    <cfRule type="containsText" priority="1416" stopIfTrue="1" operator="containsText" text="Manu">
      <formula>NOT(ISERROR(SEARCH("Manu",G57)))</formula>
    </cfRule>
  </conditionalFormatting>
  <conditionalFormatting sqref="G57:G60">
    <cfRule type="cellIs" dxfId="879" priority="1417" stopIfTrue="1" operator="between">
      <formula>0</formula>
      <formula>2.5</formula>
    </cfRule>
    <cfRule type="containsText" dxfId="878" priority="1418" stopIfTrue="1" operator="containsText" text="&lt;2.5">
      <formula>NOT(ISERROR(SEARCH("&lt;2.5",G57)))</formula>
    </cfRule>
    <cfRule type="cellIs" dxfId="877" priority="1419" stopIfTrue="1" operator="between">
      <formula>2.5</formula>
      <formula>5</formula>
    </cfRule>
    <cfRule type="cellIs" dxfId="876" priority="1420" stopIfTrue="1" operator="greaterThanOrEqual">
      <formula>5</formula>
    </cfRule>
  </conditionalFormatting>
  <conditionalFormatting sqref="G61">
    <cfRule type="containsText" priority="1407" stopIfTrue="1" operator="containsText" text="To be">
      <formula>NOT(ISERROR(SEARCH("To be",G61)))</formula>
    </cfRule>
    <cfRule type="containsBlanks" priority="1408" stopIfTrue="1">
      <formula>LEN(TRIM(G61))=0</formula>
    </cfRule>
    <cfRule type="containsText" priority="1409" stopIfTrue="1" operator="containsText" text="Manu">
      <formula>NOT(ISERROR(SEARCH("Manu",G61)))</formula>
    </cfRule>
  </conditionalFormatting>
  <conditionalFormatting sqref="G61">
    <cfRule type="cellIs" dxfId="875" priority="1410" stopIfTrue="1" operator="between">
      <formula>0</formula>
      <formula>2.5</formula>
    </cfRule>
    <cfRule type="containsText" dxfId="874" priority="1411" stopIfTrue="1" operator="containsText" text="&lt;2.5">
      <formula>NOT(ISERROR(SEARCH("&lt;2.5",G61)))</formula>
    </cfRule>
    <cfRule type="cellIs" dxfId="873" priority="1412" stopIfTrue="1" operator="between">
      <formula>2.5</formula>
      <formula>5</formula>
    </cfRule>
    <cfRule type="cellIs" dxfId="872" priority="1413" stopIfTrue="1" operator="greaterThanOrEqual">
      <formula>5</formula>
    </cfRule>
  </conditionalFormatting>
  <conditionalFormatting sqref="G62:G64">
    <cfRule type="containsText" priority="1400" stopIfTrue="1" operator="containsText" text="To be">
      <formula>NOT(ISERROR(SEARCH("To be",G62)))</formula>
    </cfRule>
    <cfRule type="containsBlanks" priority="1401" stopIfTrue="1">
      <formula>LEN(TRIM(G62))=0</formula>
    </cfRule>
    <cfRule type="containsText" priority="1402" stopIfTrue="1" operator="containsText" text="Manu">
      <formula>NOT(ISERROR(SEARCH("Manu",G62)))</formula>
    </cfRule>
  </conditionalFormatting>
  <conditionalFormatting sqref="G62:G64">
    <cfRule type="cellIs" dxfId="871" priority="1403" stopIfTrue="1" operator="between">
      <formula>0</formula>
      <formula>2.5</formula>
    </cfRule>
    <cfRule type="containsText" dxfId="870" priority="1404" stopIfTrue="1" operator="containsText" text="&lt;2.5">
      <formula>NOT(ISERROR(SEARCH("&lt;2.5",G62)))</formula>
    </cfRule>
    <cfRule type="cellIs" dxfId="869" priority="1405" stopIfTrue="1" operator="between">
      <formula>2.5</formula>
      <formula>5</formula>
    </cfRule>
    <cfRule type="cellIs" dxfId="868" priority="1406" stopIfTrue="1" operator="greaterThanOrEqual">
      <formula>5</formula>
    </cfRule>
  </conditionalFormatting>
  <conditionalFormatting sqref="G66:G67">
    <cfRule type="containsText" priority="1393" stopIfTrue="1" operator="containsText" text="To be">
      <formula>NOT(ISERROR(SEARCH("To be",G66)))</formula>
    </cfRule>
    <cfRule type="containsBlanks" priority="1394" stopIfTrue="1">
      <formula>LEN(TRIM(G66))=0</formula>
    </cfRule>
    <cfRule type="containsText" priority="1395" stopIfTrue="1" operator="containsText" text="Manu">
      <formula>NOT(ISERROR(SEARCH("Manu",G66)))</formula>
    </cfRule>
  </conditionalFormatting>
  <conditionalFormatting sqref="G66:G67">
    <cfRule type="cellIs" dxfId="867" priority="1396" stopIfTrue="1" operator="between">
      <formula>0</formula>
      <formula>2.5</formula>
    </cfRule>
    <cfRule type="containsText" dxfId="866" priority="1397" stopIfTrue="1" operator="containsText" text="&lt;2.5">
      <formula>NOT(ISERROR(SEARCH("&lt;2.5",G66)))</formula>
    </cfRule>
    <cfRule type="cellIs" dxfId="865" priority="1398" stopIfTrue="1" operator="between">
      <formula>2.5</formula>
      <formula>5</formula>
    </cfRule>
    <cfRule type="cellIs" dxfId="864" priority="1399" stopIfTrue="1" operator="greaterThanOrEqual">
      <formula>5</formula>
    </cfRule>
  </conditionalFormatting>
  <conditionalFormatting sqref="G65">
    <cfRule type="containsText" priority="1386" stopIfTrue="1" operator="containsText" text="To be">
      <formula>NOT(ISERROR(SEARCH("To be",G65)))</formula>
    </cfRule>
    <cfRule type="containsBlanks" priority="1387" stopIfTrue="1">
      <formula>LEN(TRIM(G65))=0</formula>
    </cfRule>
    <cfRule type="containsText" priority="1388" stopIfTrue="1" operator="containsText" text="Manu">
      <formula>NOT(ISERROR(SEARCH("Manu",G65)))</formula>
    </cfRule>
  </conditionalFormatting>
  <conditionalFormatting sqref="G65">
    <cfRule type="cellIs" dxfId="863" priority="1389" stopIfTrue="1" operator="between">
      <formula>0</formula>
      <formula>2.5</formula>
    </cfRule>
    <cfRule type="containsText" dxfId="862" priority="1390" stopIfTrue="1" operator="containsText" text="&lt;2.5">
      <formula>NOT(ISERROR(SEARCH("&lt;2.5",G65)))</formula>
    </cfRule>
    <cfRule type="cellIs" dxfId="861" priority="1391" stopIfTrue="1" operator="between">
      <formula>2.5</formula>
      <formula>5</formula>
    </cfRule>
    <cfRule type="cellIs" dxfId="860" priority="1392" stopIfTrue="1" operator="greaterThanOrEqual">
      <formula>5</formula>
    </cfRule>
  </conditionalFormatting>
  <conditionalFormatting sqref="G68:G72">
    <cfRule type="containsText" priority="1379" stopIfTrue="1" operator="containsText" text="To be">
      <formula>NOT(ISERROR(SEARCH("To be",G68)))</formula>
    </cfRule>
    <cfRule type="containsBlanks" priority="1380" stopIfTrue="1">
      <formula>LEN(TRIM(G68))=0</formula>
    </cfRule>
    <cfRule type="containsText" priority="1381" stopIfTrue="1" operator="containsText" text="Manu">
      <formula>NOT(ISERROR(SEARCH("Manu",G68)))</formula>
    </cfRule>
  </conditionalFormatting>
  <conditionalFormatting sqref="G68:G72">
    <cfRule type="cellIs" dxfId="859" priority="1382" stopIfTrue="1" operator="between">
      <formula>0</formula>
      <formula>2.5</formula>
    </cfRule>
    <cfRule type="containsText" dxfId="858" priority="1383" stopIfTrue="1" operator="containsText" text="&lt;2.5">
      <formula>NOT(ISERROR(SEARCH("&lt;2.5",G68)))</formula>
    </cfRule>
    <cfRule type="cellIs" dxfId="857" priority="1384" stopIfTrue="1" operator="between">
      <formula>2.5</formula>
      <formula>5</formula>
    </cfRule>
    <cfRule type="cellIs" dxfId="856" priority="1385" stopIfTrue="1" operator="greaterThanOrEqual">
      <formula>5</formula>
    </cfRule>
  </conditionalFormatting>
  <conditionalFormatting sqref="L68:L72">
    <cfRule type="containsText" priority="1370" stopIfTrue="1" operator="containsText" text="To be">
      <formula>NOT(ISERROR(SEARCH("To be",L68)))</formula>
    </cfRule>
    <cfRule type="containsBlanks" priority="1371" stopIfTrue="1">
      <formula>LEN(TRIM(L68))=0</formula>
    </cfRule>
    <cfRule type="containsText" priority="1372" stopIfTrue="1" operator="containsText" text="Manu">
      <formula>NOT(ISERROR(SEARCH("Manu",L68)))</formula>
    </cfRule>
  </conditionalFormatting>
  <conditionalFormatting sqref="L68:L72">
    <cfRule type="cellIs" dxfId="855" priority="1373" stopIfTrue="1" operator="equal">
      <formula>0</formula>
    </cfRule>
    <cfRule type="containsText" dxfId="854" priority="1374" stopIfTrue="1" operator="containsText" text="&lt;">
      <formula>NOT(ISERROR(SEARCH("&lt;",L68)))</formula>
    </cfRule>
    <cfRule type="cellIs" dxfId="853" priority="1375" stopIfTrue="1" operator="between">
      <formula>0</formula>
      <formula>80</formula>
    </cfRule>
    <cfRule type="cellIs" dxfId="852" priority="1376" stopIfTrue="1" operator="between">
      <formula>80</formula>
      <formula>85</formula>
    </cfRule>
    <cfRule type="cellIs" dxfId="851" priority="1377" stopIfTrue="1" operator="between">
      <formula>85</formula>
      <formula>87</formula>
    </cfRule>
    <cfRule type="cellIs" dxfId="850" priority="1378" stopIfTrue="1" operator="greaterThanOrEqual">
      <formula>87</formula>
    </cfRule>
  </conditionalFormatting>
  <conditionalFormatting sqref="G73:G76">
    <cfRule type="containsText" priority="1363" stopIfTrue="1" operator="containsText" text="To be">
      <formula>NOT(ISERROR(SEARCH("To be",G73)))</formula>
    </cfRule>
    <cfRule type="containsBlanks" priority="1364" stopIfTrue="1">
      <formula>LEN(TRIM(G73))=0</formula>
    </cfRule>
    <cfRule type="containsText" priority="1365" stopIfTrue="1" operator="containsText" text="Manu">
      <formula>NOT(ISERROR(SEARCH("Manu",G73)))</formula>
    </cfRule>
  </conditionalFormatting>
  <conditionalFormatting sqref="G73:G76">
    <cfRule type="cellIs" dxfId="849" priority="1366" stopIfTrue="1" operator="between">
      <formula>0</formula>
      <formula>2.5</formula>
    </cfRule>
    <cfRule type="containsText" dxfId="848" priority="1367" stopIfTrue="1" operator="containsText" text="&lt;2.5">
      <formula>NOT(ISERROR(SEARCH("&lt;2.5",G73)))</formula>
    </cfRule>
    <cfRule type="cellIs" dxfId="847" priority="1368" stopIfTrue="1" operator="between">
      <formula>2.5</formula>
      <formula>5</formula>
    </cfRule>
    <cfRule type="cellIs" dxfId="846" priority="1369" stopIfTrue="1" operator="greaterThanOrEqual">
      <formula>5</formula>
    </cfRule>
  </conditionalFormatting>
  <conditionalFormatting sqref="L73:L76">
    <cfRule type="containsText" priority="1354" stopIfTrue="1" operator="containsText" text="To be">
      <formula>NOT(ISERROR(SEARCH("To be",L73)))</formula>
    </cfRule>
    <cfRule type="containsBlanks" priority="1355" stopIfTrue="1">
      <formula>LEN(TRIM(L73))=0</formula>
    </cfRule>
    <cfRule type="containsText" priority="1356" stopIfTrue="1" operator="containsText" text="Manu">
      <formula>NOT(ISERROR(SEARCH("Manu",L73)))</formula>
    </cfRule>
  </conditionalFormatting>
  <conditionalFormatting sqref="L73:L76">
    <cfRule type="cellIs" dxfId="845" priority="1357" stopIfTrue="1" operator="equal">
      <formula>0</formula>
    </cfRule>
    <cfRule type="containsText" dxfId="844" priority="1358" stopIfTrue="1" operator="containsText" text="&lt;">
      <formula>NOT(ISERROR(SEARCH("&lt;",L73)))</formula>
    </cfRule>
    <cfRule type="cellIs" dxfId="843" priority="1359" stopIfTrue="1" operator="between">
      <formula>0</formula>
      <formula>80</formula>
    </cfRule>
    <cfRule type="cellIs" dxfId="842" priority="1360" stopIfTrue="1" operator="between">
      <formula>80</formula>
      <formula>85</formula>
    </cfRule>
    <cfRule type="cellIs" dxfId="841" priority="1361" stopIfTrue="1" operator="between">
      <formula>85</formula>
      <formula>87</formula>
    </cfRule>
    <cfRule type="cellIs" dxfId="840" priority="1362" stopIfTrue="1" operator="greaterThanOrEqual">
      <formula>87</formula>
    </cfRule>
  </conditionalFormatting>
  <conditionalFormatting sqref="G77">
    <cfRule type="containsText" priority="1347" stopIfTrue="1" operator="containsText" text="To be">
      <formula>NOT(ISERROR(SEARCH("To be",G77)))</formula>
    </cfRule>
    <cfRule type="containsBlanks" priority="1348" stopIfTrue="1">
      <formula>LEN(TRIM(G77))=0</formula>
    </cfRule>
    <cfRule type="containsText" priority="1349" stopIfTrue="1" operator="containsText" text="Manu">
      <formula>NOT(ISERROR(SEARCH("Manu",G77)))</formula>
    </cfRule>
  </conditionalFormatting>
  <conditionalFormatting sqref="G77">
    <cfRule type="cellIs" dxfId="839" priority="1350" stopIfTrue="1" operator="between">
      <formula>0</formula>
      <formula>2.5</formula>
    </cfRule>
    <cfRule type="containsText" dxfId="838" priority="1351" stopIfTrue="1" operator="containsText" text="&lt;2.5">
      <formula>NOT(ISERROR(SEARCH("&lt;2.5",G77)))</formula>
    </cfRule>
    <cfRule type="cellIs" dxfId="837" priority="1352" stopIfTrue="1" operator="between">
      <formula>2.5</formula>
      <formula>5</formula>
    </cfRule>
    <cfRule type="cellIs" dxfId="836" priority="1353" stopIfTrue="1" operator="greaterThanOrEqual">
      <formula>5</formula>
    </cfRule>
  </conditionalFormatting>
  <conditionalFormatting sqref="G78:G82">
    <cfRule type="containsText" priority="1340" stopIfTrue="1" operator="containsText" text="To be">
      <formula>NOT(ISERROR(SEARCH("To be",G78)))</formula>
    </cfRule>
    <cfRule type="containsBlanks" priority="1341" stopIfTrue="1">
      <formula>LEN(TRIM(G78))=0</formula>
    </cfRule>
    <cfRule type="containsText" priority="1342" stopIfTrue="1" operator="containsText" text="Manu">
      <formula>NOT(ISERROR(SEARCH("Manu",G78)))</formula>
    </cfRule>
  </conditionalFormatting>
  <conditionalFormatting sqref="G78:G82">
    <cfRule type="cellIs" dxfId="835" priority="1343" stopIfTrue="1" operator="between">
      <formula>0</formula>
      <formula>2.5</formula>
    </cfRule>
    <cfRule type="containsText" dxfId="834" priority="1344" stopIfTrue="1" operator="containsText" text="&lt;2.5">
      <formula>NOT(ISERROR(SEARCH("&lt;2.5",G78)))</formula>
    </cfRule>
    <cfRule type="cellIs" dxfId="833" priority="1345" stopIfTrue="1" operator="between">
      <formula>2.5</formula>
      <formula>5</formula>
    </cfRule>
    <cfRule type="cellIs" dxfId="832" priority="1346" stopIfTrue="1" operator="greaterThanOrEqual">
      <formula>5</formula>
    </cfRule>
  </conditionalFormatting>
  <conditionalFormatting sqref="G83:G87">
    <cfRule type="containsText" priority="1333" stopIfTrue="1" operator="containsText" text="To be">
      <formula>NOT(ISERROR(SEARCH("To be",G83)))</formula>
    </cfRule>
    <cfRule type="containsBlanks" priority="1334" stopIfTrue="1">
      <formula>LEN(TRIM(G83))=0</formula>
    </cfRule>
    <cfRule type="containsText" priority="1335" stopIfTrue="1" operator="containsText" text="Manu">
      <formula>NOT(ISERROR(SEARCH("Manu",G83)))</formula>
    </cfRule>
  </conditionalFormatting>
  <conditionalFormatting sqref="G83:G87">
    <cfRule type="cellIs" dxfId="831" priority="1336" stopIfTrue="1" operator="between">
      <formula>0</formula>
      <formula>2.5</formula>
    </cfRule>
    <cfRule type="containsText" dxfId="830" priority="1337" stopIfTrue="1" operator="containsText" text="&lt;2.5">
      <formula>NOT(ISERROR(SEARCH("&lt;2.5",G83)))</formula>
    </cfRule>
    <cfRule type="cellIs" dxfId="829" priority="1338" stopIfTrue="1" operator="between">
      <formula>2.5</formula>
      <formula>5</formula>
    </cfRule>
    <cfRule type="cellIs" dxfId="828" priority="1339" stopIfTrue="1" operator="greaterThanOrEqual">
      <formula>5</formula>
    </cfRule>
  </conditionalFormatting>
  <conditionalFormatting sqref="G91">
    <cfRule type="containsText" priority="1326" stopIfTrue="1" operator="containsText" text="To be">
      <formula>NOT(ISERROR(SEARCH("To be",G91)))</formula>
    </cfRule>
    <cfRule type="containsBlanks" priority="1327" stopIfTrue="1">
      <formula>LEN(TRIM(G91))=0</formula>
    </cfRule>
    <cfRule type="containsText" priority="1328" stopIfTrue="1" operator="containsText" text="Manu">
      <formula>NOT(ISERROR(SEARCH("Manu",G91)))</formula>
    </cfRule>
  </conditionalFormatting>
  <conditionalFormatting sqref="G91">
    <cfRule type="cellIs" dxfId="827" priority="1329" stopIfTrue="1" operator="between">
      <formula>0</formula>
      <formula>2.5</formula>
    </cfRule>
    <cfRule type="containsText" dxfId="826" priority="1330" stopIfTrue="1" operator="containsText" text="&lt;2.5">
      <formula>NOT(ISERROR(SEARCH("&lt;2.5",G91)))</formula>
    </cfRule>
    <cfRule type="cellIs" dxfId="825" priority="1331" stopIfTrue="1" operator="between">
      <formula>2.5</formula>
      <formula>5</formula>
    </cfRule>
    <cfRule type="cellIs" dxfId="824" priority="1332" stopIfTrue="1" operator="greaterThanOrEqual">
      <formula>5</formula>
    </cfRule>
  </conditionalFormatting>
  <conditionalFormatting sqref="G89:G90">
    <cfRule type="containsText" priority="1319" stopIfTrue="1" operator="containsText" text="To be">
      <formula>NOT(ISERROR(SEARCH("To be",G89)))</formula>
    </cfRule>
    <cfRule type="containsBlanks" priority="1320" stopIfTrue="1">
      <formula>LEN(TRIM(G89))=0</formula>
    </cfRule>
    <cfRule type="containsText" priority="1321" stopIfTrue="1" operator="containsText" text="Manu">
      <formula>NOT(ISERROR(SEARCH("Manu",G89)))</formula>
    </cfRule>
  </conditionalFormatting>
  <conditionalFormatting sqref="G89:G90">
    <cfRule type="cellIs" dxfId="823" priority="1322" stopIfTrue="1" operator="between">
      <formula>0</formula>
      <formula>2.5</formula>
    </cfRule>
    <cfRule type="containsText" dxfId="822" priority="1323" stopIfTrue="1" operator="containsText" text="&lt;2.5">
      <formula>NOT(ISERROR(SEARCH("&lt;2.5",G89)))</formula>
    </cfRule>
    <cfRule type="cellIs" dxfId="821" priority="1324" stopIfTrue="1" operator="between">
      <formula>2.5</formula>
      <formula>5</formula>
    </cfRule>
    <cfRule type="cellIs" dxfId="820" priority="1325" stopIfTrue="1" operator="greaterThanOrEqual">
      <formula>5</formula>
    </cfRule>
  </conditionalFormatting>
  <conditionalFormatting sqref="G88">
    <cfRule type="containsText" priority="1312" stopIfTrue="1" operator="containsText" text="To be">
      <formula>NOT(ISERROR(SEARCH("To be",G88)))</formula>
    </cfRule>
    <cfRule type="containsBlanks" priority="1313" stopIfTrue="1">
      <formula>LEN(TRIM(G88))=0</formula>
    </cfRule>
    <cfRule type="containsText" priority="1314" stopIfTrue="1" operator="containsText" text="Manu">
      <formula>NOT(ISERROR(SEARCH("Manu",G88)))</formula>
    </cfRule>
  </conditionalFormatting>
  <conditionalFormatting sqref="G88">
    <cfRule type="cellIs" dxfId="819" priority="1315" stopIfTrue="1" operator="between">
      <formula>0</formula>
      <formula>2.5</formula>
    </cfRule>
    <cfRule type="containsText" dxfId="818" priority="1316" stopIfTrue="1" operator="containsText" text="&lt;2.5">
      <formula>NOT(ISERROR(SEARCH("&lt;2.5",G88)))</formula>
    </cfRule>
    <cfRule type="cellIs" dxfId="817" priority="1317" stopIfTrue="1" operator="between">
      <formula>2.5</formula>
      <formula>5</formula>
    </cfRule>
    <cfRule type="cellIs" dxfId="816" priority="1318" stopIfTrue="1" operator="greaterThanOrEqual">
      <formula>5</formula>
    </cfRule>
  </conditionalFormatting>
  <conditionalFormatting sqref="L91">
    <cfRule type="containsText" priority="1303" stopIfTrue="1" operator="containsText" text="To be">
      <formula>NOT(ISERROR(SEARCH("To be",L91)))</formula>
    </cfRule>
    <cfRule type="containsBlanks" priority="1304" stopIfTrue="1">
      <formula>LEN(TRIM(L91))=0</formula>
    </cfRule>
    <cfRule type="containsText" priority="1305" stopIfTrue="1" operator="containsText" text="Manu">
      <formula>NOT(ISERROR(SEARCH("Manu",L91)))</formula>
    </cfRule>
  </conditionalFormatting>
  <conditionalFormatting sqref="L91">
    <cfRule type="cellIs" dxfId="815" priority="1306" stopIfTrue="1" operator="equal">
      <formula>0</formula>
    </cfRule>
    <cfRule type="containsText" dxfId="814" priority="1307" stopIfTrue="1" operator="containsText" text="&lt;">
      <formula>NOT(ISERROR(SEARCH("&lt;",L91)))</formula>
    </cfRule>
    <cfRule type="cellIs" dxfId="813" priority="1308" stopIfTrue="1" operator="between">
      <formula>0</formula>
      <formula>80</formula>
    </cfRule>
    <cfRule type="cellIs" dxfId="812" priority="1309" stopIfTrue="1" operator="between">
      <formula>80</formula>
      <formula>85</formula>
    </cfRule>
    <cfRule type="cellIs" dxfId="811" priority="1310" stopIfTrue="1" operator="between">
      <formula>85</formula>
      <formula>87</formula>
    </cfRule>
    <cfRule type="cellIs" dxfId="810" priority="1311" stopIfTrue="1" operator="greaterThanOrEqual">
      <formula>87</formula>
    </cfRule>
  </conditionalFormatting>
  <conditionalFormatting sqref="L89:L90">
    <cfRule type="containsText" priority="1294" stopIfTrue="1" operator="containsText" text="To be">
      <formula>NOT(ISERROR(SEARCH("To be",L89)))</formula>
    </cfRule>
    <cfRule type="containsBlanks" priority="1295" stopIfTrue="1">
      <formula>LEN(TRIM(L89))=0</formula>
    </cfRule>
    <cfRule type="containsText" priority="1296" stopIfTrue="1" operator="containsText" text="Manu">
      <formula>NOT(ISERROR(SEARCH("Manu",L89)))</formula>
    </cfRule>
  </conditionalFormatting>
  <conditionalFormatting sqref="L89:L90">
    <cfRule type="cellIs" dxfId="809" priority="1297" stopIfTrue="1" operator="equal">
      <formula>0</formula>
    </cfRule>
    <cfRule type="containsText" dxfId="808" priority="1298" stopIfTrue="1" operator="containsText" text="&lt;">
      <formula>NOT(ISERROR(SEARCH("&lt;",L89)))</formula>
    </cfRule>
    <cfRule type="cellIs" dxfId="807" priority="1299" stopIfTrue="1" operator="between">
      <formula>0</formula>
      <formula>80</formula>
    </cfRule>
    <cfRule type="cellIs" dxfId="806" priority="1300" stopIfTrue="1" operator="between">
      <formula>80</formula>
      <formula>85</formula>
    </cfRule>
    <cfRule type="cellIs" dxfId="805" priority="1301" stopIfTrue="1" operator="between">
      <formula>85</formula>
      <formula>87</formula>
    </cfRule>
    <cfRule type="cellIs" dxfId="804" priority="1302" stopIfTrue="1" operator="greaterThanOrEqual">
      <formula>87</formula>
    </cfRule>
  </conditionalFormatting>
  <conditionalFormatting sqref="L88">
    <cfRule type="containsText" priority="1285" stopIfTrue="1" operator="containsText" text="To be">
      <formula>NOT(ISERROR(SEARCH("To be",L88)))</formula>
    </cfRule>
    <cfRule type="containsBlanks" priority="1286" stopIfTrue="1">
      <formula>LEN(TRIM(L88))=0</formula>
    </cfRule>
    <cfRule type="containsText" priority="1287" stopIfTrue="1" operator="containsText" text="Manu">
      <formula>NOT(ISERROR(SEARCH("Manu",L88)))</formula>
    </cfRule>
  </conditionalFormatting>
  <conditionalFormatting sqref="L88">
    <cfRule type="cellIs" dxfId="803" priority="1288" stopIfTrue="1" operator="equal">
      <formula>0</formula>
    </cfRule>
    <cfRule type="containsText" dxfId="802" priority="1289" stopIfTrue="1" operator="containsText" text="&lt;">
      <formula>NOT(ISERROR(SEARCH("&lt;",L88)))</formula>
    </cfRule>
    <cfRule type="cellIs" dxfId="801" priority="1290" stopIfTrue="1" operator="between">
      <formula>0</formula>
      <formula>80</formula>
    </cfRule>
    <cfRule type="cellIs" dxfId="800" priority="1291" stopIfTrue="1" operator="between">
      <formula>80</formula>
      <formula>85</formula>
    </cfRule>
    <cfRule type="cellIs" dxfId="799" priority="1292" stopIfTrue="1" operator="between">
      <formula>85</formula>
      <formula>87</formula>
    </cfRule>
    <cfRule type="cellIs" dxfId="798" priority="1293" stopIfTrue="1" operator="greaterThanOrEqual">
      <formula>87</formula>
    </cfRule>
  </conditionalFormatting>
  <conditionalFormatting sqref="G92:G96">
    <cfRule type="containsText" priority="1278" stopIfTrue="1" operator="containsText" text="To be">
      <formula>NOT(ISERROR(SEARCH("To be",G92)))</formula>
    </cfRule>
    <cfRule type="containsBlanks" priority="1279" stopIfTrue="1">
      <formula>LEN(TRIM(G92))=0</formula>
    </cfRule>
    <cfRule type="containsText" priority="1280" stopIfTrue="1" operator="containsText" text="Manu">
      <formula>NOT(ISERROR(SEARCH("Manu",G92)))</formula>
    </cfRule>
  </conditionalFormatting>
  <conditionalFormatting sqref="G92:G96">
    <cfRule type="cellIs" dxfId="797" priority="1281" stopIfTrue="1" operator="between">
      <formula>0</formula>
      <formula>2.5</formula>
    </cfRule>
    <cfRule type="containsText" dxfId="796" priority="1282" stopIfTrue="1" operator="containsText" text="&lt;2.5">
      <formula>NOT(ISERROR(SEARCH("&lt;2.5",G92)))</formula>
    </cfRule>
    <cfRule type="cellIs" dxfId="795" priority="1283" stopIfTrue="1" operator="between">
      <formula>2.5</formula>
      <formula>5</formula>
    </cfRule>
    <cfRule type="cellIs" dxfId="794" priority="1284" stopIfTrue="1" operator="greaterThanOrEqual">
      <formula>5</formula>
    </cfRule>
  </conditionalFormatting>
  <conditionalFormatting sqref="L92:L96">
    <cfRule type="containsText" priority="1269" stopIfTrue="1" operator="containsText" text="To be">
      <formula>NOT(ISERROR(SEARCH("To be",L92)))</formula>
    </cfRule>
    <cfRule type="containsBlanks" priority="1270" stopIfTrue="1">
      <formula>LEN(TRIM(L92))=0</formula>
    </cfRule>
    <cfRule type="containsText" priority="1271" stopIfTrue="1" operator="containsText" text="Manu">
      <formula>NOT(ISERROR(SEARCH("Manu",L92)))</formula>
    </cfRule>
  </conditionalFormatting>
  <conditionalFormatting sqref="L92:L96">
    <cfRule type="cellIs" dxfId="793" priority="1272" stopIfTrue="1" operator="equal">
      <formula>0</formula>
    </cfRule>
    <cfRule type="containsText" dxfId="792" priority="1273" stopIfTrue="1" operator="containsText" text="&lt;">
      <formula>NOT(ISERROR(SEARCH("&lt;",L92)))</formula>
    </cfRule>
    <cfRule type="cellIs" dxfId="791" priority="1274" stopIfTrue="1" operator="between">
      <formula>0</formula>
      <formula>80</formula>
    </cfRule>
    <cfRule type="cellIs" dxfId="790" priority="1275" stopIfTrue="1" operator="between">
      <formula>80</formula>
      <formula>85</formula>
    </cfRule>
    <cfRule type="cellIs" dxfId="789" priority="1276" stopIfTrue="1" operator="between">
      <formula>85</formula>
      <formula>87</formula>
    </cfRule>
    <cfRule type="cellIs" dxfId="788" priority="1277" stopIfTrue="1" operator="greaterThanOrEqual">
      <formula>87</formula>
    </cfRule>
  </conditionalFormatting>
  <conditionalFormatting sqref="G97:G100">
    <cfRule type="containsText" priority="1262" stopIfTrue="1" operator="containsText" text="To be">
      <formula>NOT(ISERROR(SEARCH("To be",G97)))</formula>
    </cfRule>
    <cfRule type="containsBlanks" priority="1263" stopIfTrue="1">
      <formula>LEN(TRIM(G97))=0</formula>
    </cfRule>
    <cfRule type="containsText" priority="1264" stopIfTrue="1" operator="containsText" text="Manu">
      <formula>NOT(ISERROR(SEARCH("Manu",G97)))</formula>
    </cfRule>
  </conditionalFormatting>
  <conditionalFormatting sqref="G97:G100">
    <cfRule type="cellIs" dxfId="787" priority="1265" stopIfTrue="1" operator="between">
      <formula>0</formula>
      <formula>2.5</formula>
    </cfRule>
    <cfRule type="containsText" dxfId="786" priority="1266" stopIfTrue="1" operator="containsText" text="&lt;2.5">
      <formula>NOT(ISERROR(SEARCH("&lt;2.5",G97)))</formula>
    </cfRule>
    <cfRule type="cellIs" dxfId="785" priority="1267" stopIfTrue="1" operator="between">
      <formula>2.5</formula>
      <formula>5</formula>
    </cfRule>
    <cfRule type="cellIs" dxfId="784" priority="1268" stopIfTrue="1" operator="greaterThanOrEqual">
      <formula>5</formula>
    </cfRule>
  </conditionalFormatting>
  <conditionalFormatting sqref="L97:L100">
    <cfRule type="containsText" priority="1253" stopIfTrue="1" operator="containsText" text="To be">
      <formula>NOT(ISERROR(SEARCH("To be",L97)))</formula>
    </cfRule>
    <cfRule type="containsBlanks" priority="1254" stopIfTrue="1">
      <formula>LEN(TRIM(L97))=0</formula>
    </cfRule>
    <cfRule type="containsText" priority="1255" stopIfTrue="1" operator="containsText" text="Manu">
      <formula>NOT(ISERROR(SEARCH("Manu",L97)))</formula>
    </cfRule>
  </conditionalFormatting>
  <conditionalFormatting sqref="L97:L100">
    <cfRule type="cellIs" dxfId="783" priority="1256" stopIfTrue="1" operator="equal">
      <formula>0</formula>
    </cfRule>
    <cfRule type="containsText" dxfId="782" priority="1257" stopIfTrue="1" operator="containsText" text="&lt;">
      <formula>NOT(ISERROR(SEARCH("&lt;",L97)))</formula>
    </cfRule>
    <cfRule type="cellIs" dxfId="781" priority="1258" stopIfTrue="1" operator="between">
      <formula>0</formula>
      <formula>80</formula>
    </cfRule>
    <cfRule type="cellIs" dxfId="780" priority="1259" stopIfTrue="1" operator="between">
      <formula>80</formula>
      <formula>85</formula>
    </cfRule>
    <cfRule type="cellIs" dxfId="779" priority="1260" stopIfTrue="1" operator="between">
      <formula>85</formula>
      <formula>87</formula>
    </cfRule>
    <cfRule type="cellIs" dxfId="778" priority="1261" stopIfTrue="1" operator="greaterThanOrEqual">
      <formula>87</formula>
    </cfRule>
  </conditionalFormatting>
  <conditionalFormatting sqref="G101">
    <cfRule type="containsText" priority="1246" stopIfTrue="1" operator="containsText" text="To be">
      <formula>NOT(ISERROR(SEARCH("To be",G101)))</formula>
    </cfRule>
    <cfRule type="containsBlanks" priority="1247" stopIfTrue="1">
      <formula>LEN(TRIM(G101))=0</formula>
    </cfRule>
    <cfRule type="containsText" priority="1248" stopIfTrue="1" operator="containsText" text="Manu">
      <formula>NOT(ISERROR(SEARCH("Manu",G101)))</formula>
    </cfRule>
  </conditionalFormatting>
  <conditionalFormatting sqref="G101">
    <cfRule type="cellIs" dxfId="777" priority="1249" stopIfTrue="1" operator="between">
      <formula>0</formula>
      <formula>2.5</formula>
    </cfRule>
    <cfRule type="containsText" dxfId="776" priority="1250" stopIfTrue="1" operator="containsText" text="&lt;2.5">
      <formula>NOT(ISERROR(SEARCH("&lt;2.5",G101)))</formula>
    </cfRule>
    <cfRule type="cellIs" dxfId="775" priority="1251" stopIfTrue="1" operator="between">
      <formula>2.5</formula>
      <formula>5</formula>
    </cfRule>
    <cfRule type="cellIs" dxfId="774" priority="1252" stopIfTrue="1" operator="greaterThanOrEqual">
      <formula>5</formula>
    </cfRule>
  </conditionalFormatting>
  <conditionalFormatting sqref="G102">
    <cfRule type="containsText" priority="1239" stopIfTrue="1" operator="containsText" text="To be">
      <formula>NOT(ISERROR(SEARCH("To be",G102)))</formula>
    </cfRule>
    <cfRule type="containsBlanks" priority="1240" stopIfTrue="1">
      <formula>LEN(TRIM(G102))=0</formula>
    </cfRule>
    <cfRule type="containsText" priority="1241" stopIfTrue="1" operator="containsText" text="Manu">
      <formula>NOT(ISERROR(SEARCH("Manu",G102)))</formula>
    </cfRule>
  </conditionalFormatting>
  <conditionalFormatting sqref="G102">
    <cfRule type="cellIs" dxfId="773" priority="1242" stopIfTrue="1" operator="between">
      <formula>0</formula>
      <formula>2.5</formula>
    </cfRule>
    <cfRule type="containsText" dxfId="772" priority="1243" stopIfTrue="1" operator="containsText" text="&lt;2.5">
      <formula>NOT(ISERROR(SEARCH("&lt;2.5",G102)))</formula>
    </cfRule>
    <cfRule type="cellIs" dxfId="771" priority="1244" stopIfTrue="1" operator="between">
      <formula>2.5</formula>
      <formula>5</formula>
    </cfRule>
    <cfRule type="cellIs" dxfId="770" priority="1245" stopIfTrue="1" operator="greaterThanOrEqual">
      <formula>5</formula>
    </cfRule>
  </conditionalFormatting>
  <conditionalFormatting sqref="G103">
    <cfRule type="containsText" priority="1232" stopIfTrue="1" operator="containsText" text="To be">
      <formula>NOT(ISERROR(SEARCH("To be",G103)))</formula>
    </cfRule>
    <cfRule type="containsBlanks" priority="1233" stopIfTrue="1">
      <formula>LEN(TRIM(G103))=0</formula>
    </cfRule>
    <cfRule type="containsText" priority="1234" stopIfTrue="1" operator="containsText" text="Manu">
      <formula>NOT(ISERROR(SEARCH("Manu",G103)))</formula>
    </cfRule>
  </conditionalFormatting>
  <conditionalFormatting sqref="G103">
    <cfRule type="cellIs" dxfId="769" priority="1235" stopIfTrue="1" operator="between">
      <formula>0</formula>
      <formula>2.5</formula>
    </cfRule>
    <cfRule type="containsText" dxfId="768" priority="1236" stopIfTrue="1" operator="containsText" text="&lt;2.5">
      <formula>NOT(ISERROR(SEARCH("&lt;2.5",G103)))</formula>
    </cfRule>
    <cfRule type="cellIs" dxfId="767" priority="1237" stopIfTrue="1" operator="between">
      <formula>2.5</formula>
      <formula>5</formula>
    </cfRule>
    <cfRule type="cellIs" dxfId="766" priority="1238" stopIfTrue="1" operator="greaterThanOrEqual">
      <formula>5</formula>
    </cfRule>
  </conditionalFormatting>
  <conditionalFormatting sqref="G104">
    <cfRule type="containsText" priority="1225" stopIfTrue="1" operator="containsText" text="To be">
      <formula>NOT(ISERROR(SEARCH("To be",G104)))</formula>
    </cfRule>
    <cfRule type="containsBlanks" priority="1226" stopIfTrue="1">
      <formula>LEN(TRIM(G104))=0</formula>
    </cfRule>
    <cfRule type="containsText" priority="1227" stopIfTrue="1" operator="containsText" text="Manu">
      <formula>NOT(ISERROR(SEARCH("Manu",G104)))</formula>
    </cfRule>
  </conditionalFormatting>
  <conditionalFormatting sqref="G104">
    <cfRule type="cellIs" dxfId="765" priority="1228" stopIfTrue="1" operator="between">
      <formula>0</formula>
      <formula>2.5</formula>
    </cfRule>
    <cfRule type="containsText" dxfId="764" priority="1229" stopIfTrue="1" operator="containsText" text="&lt;2.5">
      <formula>NOT(ISERROR(SEARCH("&lt;2.5",G104)))</formula>
    </cfRule>
    <cfRule type="cellIs" dxfId="763" priority="1230" stopIfTrue="1" operator="between">
      <formula>2.5</formula>
      <formula>5</formula>
    </cfRule>
    <cfRule type="cellIs" dxfId="762" priority="1231" stopIfTrue="1" operator="greaterThanOrEqual">
      <formula>5</formula>
    </cfRule>
  </conditionalFormatting>
  <conditionalFormatting sqref="L102">
    <cfRule type="containsText" priority="1216" stopIfTrue="1" operator="containsText" text="To be">
      <formula>NOT(ISERROR(SEARCH("To be",L102)))</formula>
    </cfRule>
    <cfRule type="containsBlanks" priority="1217" stopIfTrue="1">
      <formula>LEN(TRIM(L102))=0</formula>
    </cfRule>
    <cfRule type="containsText" priority="1218" stopIfTrue="1" operator="containsText" text="Manu">
      <formula>NOT(ISERROR(SEARCH("Manu",L102)))</formula>
    </cfRule>
  </conditionalFormatting>
  <conditionalFormatting sqref="L102">
    <cfRule type="cellIs" dxfId="761" priority="1219" stopIfTrue="1" operator="equal">
      <formula>0</formula>
    </cfRule>
    <cfRule type="containsText" dxfId="760" priority="1220" stopIfTrue="1" operator="containsText" text="&lt;">
      <formula>NOT(ISERROR(SEARCH("&lt;",L102)))</formula>
    </cfRule>
    <cfRule type="cellIs" dxfId="759" priority="1221" stopIfTrue="1" operator="between">
      <formula>0</formula>
      <formula>80</formula>
    </cfRule>
    <cfRule type="cellIs" dxfId="758" priority="1222" stopIfTrue="1" operator="between">
      <formula>80</formula>
      <formula>85</formula>
    </cfRule>
    <cfRule type="cellIs" dxfId="757" priority="1223" stopIfTrue="1" operator="between">
      <formula>85</formula>
      <formula>87</formula>
    </cfRule>
    <cfRule type="cellIs" dxfId="756" priority="1224" stopIfTrue="1" operator="greaterThanOrEqual">
      <formula>87</formula>
    </cfRule>
  </conditionalFormatting>
  <conditionalFormatting sqref="L103">
    <cfRule type="containsText" priority="1207" stopIfTrue="1" operator="containsText" text="To be">
      <formula>NOT(ISERROR(SEARCH("To be",L103)))</formula>
    </cfRule>
    <cfRule type="containsBlanks" priority="1208" stopIfTrue="1">
      <formula>LEN(TRIM(L103))=0</formula>
    </cfRule>
    <cfRule type="containsText" priority="1209" stopIfTrue="1" operator="containsText" text="Manu">
      <formula>NOT(ISERROR(SEARCH("Manu",L103)))</formula>
    </cfRule>
  </conditionalFormatting>
  <conditionalFormatting sqref="L103">
    <cfRule type="cellIs" dxfId="755" priority="1210" stopIfTrue="1" operator="equal">
      <formula>0</formula>
    </cfRule>
    <cfRule type="containsText" dxfId="754" priority="1211" stopIfTrue="1" operator="containsText" text="&lt;">
      <formula>NOT(ISERROR(SEARCH("&lt;",L103)))</formula>
    </cfRule>
    <cfRule type="cellIs" dxfId="753" priority="1212" stopIfTrue="1" operator="between">
      <formula>0</formula>
      <formula>80</formula>
    </cfRule>
    <cfRule type="cellIs" dxfId="752" priority="1213" stopIfTrue="1" operator="between">
      <formula>80</formula>
      <formula>85</formula>
    </cfRule>
    <cfRule type="cellIs" dxfId="751" priority="1214" stopIfTrue="1" operator="between">
      <formula>85</formula>
      <formula>87</formula>
    </cfRule>
    <cfRule type="cellIs" dxfId="750" priority="1215" stopIfTrue="1" operator="greaterThanOrEqual">
      <formula>87</formula>
    </cfRule>
  </conditionalFormatting>
  <conditionalFormatting sqref="L104">
    <cfRule type="containsText" priority="1198" stopIfTrue="1" operator="containsText" text="To be">
      <formula>NOT(ISERROR(SEARCH("To be",L104)))</formula>
    </cfRule>
    <cfRule type="containsBlanks" priority="1199" stopIfTrue="1">
      <formula>LEN(TRIM(L104))=0</formula>
    </cfRule>
    <cfRule type="containsText" priority="1200" stopIfTrue="1" operator="containsText" text="Manu">
      <formula>NOT(ISERROR(SEARCH("Manu",L104)))</formula>
    </cfRule>
  </conditionalFormatting>
  <conditionalFormatting sqref="L104">
    <cfRule type="cellIs" dxfId="749" priority="1201" stopIfTrue="1" operator="equal">
      <formula>0</formula>
    </cfRule>
    <cfRule type="containsText" dxfId="748" priority="1202" stopIfTrue="1" operator="containsText" text="&lt;">
      <formula>NOT(ISERROR(SEARCH("&lt;",L104)))</formula>
    </cfRule>
    <cfRule type="cellIs" dxfId="747" priority="1203" stopIfTrue="1" operator="between">
      <formula>0</formula>
      <formula>80</formula>
    </cfRule>
    <cfRule type="cellIs" dxfId="746" priority="1204" stopIfTrue="1" operator="between">
      <formula>80</formula>
      <formula>85</formula>
    </cfRule>
    <cfRule type="cellIs" dxfId="745" priority="1205" stopIfTrue="1" operator="between">
      <formula>85</formula>
      <formula>87</formula>
    </cfRule>
    <cfRule type="cellIs" dxfId="744" priority="1206" stopIfTrue="1" operator="greaterThanOrEqual">
      <formula>87</formula>
    </cfRule>
  </conditionalFormatting>
  <conditionalFormatting sqref="G105">
    <cfRule type="containsText" priority="1191" stopIfTrue="1" operator="containsText" text="To be">
      <formula>NOT(ISERROR(SEARCH("To be",G105)))</formula>
    </cfRule>
    <cfRule type="containsBlanks" priority="1192" stopIfTrue="1">
      <formula>LEN(TRIM(G105))=0</formula>
    </cfRule>
    <cfRule type="containsText" priority="1193" stopIfTrue="1" operator="containsText" text="Manu">
      <formula>NOT(ISERROR(SEARCH("Manu",G105)))</formula>
    </cfRule>
  </conditionalFormatting>
  <conditionalFormatting sqref="G105">
    <cfRule type="cellIs" dxfId="743" priority="1194" stopIfTrue="1" operator="between">
      <formula>0</formula>
      <formula>2.5</formula>
    </cfRule>
    <cfRule type="containsText" dxfId="742" priority="1195" stopIfTrue="1" operator="containsText" text="&lt;2.5">
      <formula>NOT(ISERROR(SEARCH("&lt;2.5",G105)))</formula>
    </cfRule>
    <cfRule type="cellIs" dxfId="741" priority="1196" stopIfTrue="1" operator="between">
      <formula>2.5</formula>
      <formula>5</formula>
    </cfRule>
    <cfRule type="cellIs" dxfId="740" priority="1197" stopIfTrue="1" operator="greaterThanOrEqual">
      <formula>5</formula>
    </cfRule>
  </conditionalFormatting>
  <conditionalFormatting sqref="G106">
    <cfRule type="containsText" priority="1184" stopIfTrue="1" operator="containsText" text="To be">
      <formula>NOT(ISERROR(SEARCH("To be",G106)))</formula>
    </cfRule>
    <cfRule type="containsBlanks" priority="1185" stopIfTrue="1">
      <formula>LEN(TRIM(G106))=0</formula>
    </cfRule>
    <cfRule type="containsText" priority="1186" stopIfTrue="1" operator="containsText" text="Manu">
      <formula>NOT(ISERROR(SEARCH("Manu",G106)))</formula>
    </cfRule>
  </conditionalFormatting>
  <conditionalFormatting sqref="G106">
    <cfRule type="cellIs" dxfId="739" priority="1187" stopIfTrue="1" operator="between">
      <formula>0</formula>
      <formula>2.5</formula>
    </cfRule>
    <cfRule type="containsText" dxfId="738" priority="1188" stopIfTrue="1" operator="containsText" text="&lt;2.5">
      <formula>NOT(ISERROR(SEARCH("&lt;2.5",G106)))</formula>
    </cfRule>
    <cfRule type="cellIs" dxfId="737" priority="1189" stopIfTrue="1" operator="between">
      <formula>2.5</formula>
      <formula>5</formula>
    </cfRule>
    <cfRule type="cellIs" dxfId="736" priority="1190" stopIfTrue="1" operator="greaterThanOrEqual">
      <formula>5</formula>
    </cfRule>
  </conditionalFormatting>
  <conditionalFormatting sqref="G107">
    <cfRule type="containsText" priority="1177" stopIfTrue="1" operator="containsText" text="To be">
      <formula>NOT(ISERROR(SEARCH("To be",G107)))</formula>
    </cfRule>
    <cfRule type="containsBlanks" priority="1178" stopIfTrue="1">
      <formula>LEN(TRIM(G107))=0</formula>
    </cfRule>
    <cfRule type="containsText" priority="1179" stopIfTrue="1" operator="containsText" text="Manu">
      <formula>NOT(ISERROR(SEARCH("Manu",G107)))</formula>
    </cfRule>
  </conditionalFormatting>
  <conditionalFormatting sqref="G107">
    <cfRule type="cellIs" dxfId="735" priority="1180" stopIfTrue="1" operator="between">
      <formula>0</formula>
      <formula>2.5</formula>
    </cfRule>
    <cfRule type="containsText" dxfId="734" priority="1181" stopIfTrue="1" operator="containsText" text="&lt;2.5">
      <formula>NOT(ISERROR(SEARCH("&lt;2.5",G107)))</formula>
    </cfRule>
    <cfRule type="cellIs" dxfId="733" priority="1182" stopIfTrue="1" operator="between">
      <formula>2.5</formula>
      <formula>5</formula>
    </cfRule>
    <cfRule type="cellIs" dxfId="732" priority="1183" stopIfTrue="1" operator="greaterThanOrEqual">
      <formula>5</formula>
    </cfRule>
  </conditionalFormatting>
  <conditionalFormatting sqref="G108">
    <cfRule type="containsText" priority="1170" stopIfTrue="1" operator="containsText" text="To be">
      <formula>NOT(ISERROR(SEARCH("To be",G108)))</formula>
    </cfRule>
    <cfRule type="containsBlanks" priority="1171" stopIfTrue="1">
      <formula>LEN(TRIM(G108))=0</formula>
    </cfRule>
    <cfRule type="containsText" priority="1172" stopIfTrue="1" operator="containsText" text="Manu">
      <formula>NOT(ISERROR(SEARCH("Manu",G108)))</formula>
    </cfRule>
  </conditionalFormatting>
  <conditionalFormatting sqref="G108">
    <cfRule type="cellIs" dxfId="731" priority="1173" stopIfTrue="1" operator="between">
      <formula>0</formula>
      <formula>2.5</formula>
    </cfRule>
    <cfRule type="containsText" dxfId="730" priority="1174" stopIfTrue="1" operator="containsText" text="&lt;2.5">
      <formula>NOT(ISERROR(SEARCH("&lt;2.5",G108)))</formula>
    </cfRule>
    <cfRule type="cellIs" dxfId="729" priority="1175" stopIfTrue="1" operator="between">
      <formula>2.5</formula>
      <formula>5</formula>
    </cfRule>
    <cfRule type="cellIs" dxfId="728" priority="1176" stopIfTrue="1" operator="greaterThanOrEqual">
      <formula>5</formula>
    </cfRule>
  </conditionalFormatting>
  <conditionalFormatting sqref="G109">
    <cfRule type="containsText" priority="1163" stopIfTrue="1" operator="containsText" text="To be">
      <formula>NOT(ISERROR(SEARCH("To be",G109)))</formula>
    </cfRule>
    <cfRule type="containsBlanks" priority="1164" stopIfTrue="1">
      <formula>LEN(TRIM(G109))=0</formula>
    </cfRule>
    <cfRule type="containsText" priority="1165" stopIfTrue="1" operator="containsText" text="Manu">
      <formula>NOT(ISERROR(SEARCH("Manu",G109)))</formula>
    </cfRule>
  </conditionalFormatting>
  <conditionalFormatting sqref="G109">
    <cfRule type="cellIs" dxfId="727" priority="1166" stopIfTrue="1" operator="between">
      <formula>0</formula>
      <formula>2.5</formula>
    </cfRule>
    <cfRule type="containsText" dxfId="726" priority="1167" stopIfTrue="1" operator="containsText" text="&lt;2.5">
      <formula>NOT(ISERROR(SEARCH("&lt;2.5",G109)))</formula>
    </cfRule>
    <cfRule type="cellIs" dxfId="725" priority="1168" stopIfTrue="1" operator="between">
      <formula>2.5</formula>
      <formula>5</formula>
    </cfRule>
    <cfRule type="cellIs" dxfId="724" priority="1169" stopIfTrue="1" operator="greaterThanOrEqual">
      <formula>5</formula>
    </cfRule>
  </conditionalFormatting>
  <conditionalFormatting sqref="L105">
    <cfRule type="containsText" priority="1154" stopIfTrue="1" operator="containsText" text="To be">
      <formula>NOT(ISERROR(SEARCH("To be",L105)))</formula>
    </cfRule>
    <cfRule type="containsBlanks" priority="1155" stopIfTrue="1">
      <formula>LEN(TRIM(L105))=0</formula>
    </cfRule>
    <cfRule type="containsText" priority="1156" stopIfTrue="1" operator="containsText" text="Manu">
      <formula>NOT(ISERROR(SEARCH("Manu",L105)))</formula>
    </cfRule>
  </conditionalFormatting>
  <conditionalFormatting sqref="L105">
    <cfRule type="cellIs" dxfId="723" priority="1157" stopIfTrue="1" operator="equal">
      <formula>0</formula>
    </cfRule>
    <cfRule type="containsText" dxfId="722" priority="1158" stopIfTrue="1" operator="containsText" text="&lt;">
      <formula>NOT(ISERROR(SEARCH("&lt;",L105)))</formula>
    </cfRule>
    <cfRule type="cellIs" dxfId="721" priority="1159" stopIfTrue="1" operator="between">
      <formula>0</formula>
      <formula>80</formula>
    </cfRule>
    <cfRule type="cellIs" dxfId="720" priority="1160" stopIfTrue="1" operator="between">
      <formula>80</formula>
      <formula>85</formula>
    </cfRule>
    <cfRule type="cellIs" dxfId="719" priority="1161" stopIfTrue="1" operator="between">
      <formula>85</formula>
      <formula>87</formula>
    </cfRule>
    <cfRule type="cellIs" dxfId="718" priority="1162" stopIfTrue="1" operator="greaterThanOrEqual">
      <formula>87</formula>
    </cfRule>
  </conditionalFormatting>
  <conditionalFormatting sqref="L106">
    <cfRule type="containsText" priority="1145" stopIfTrue="1" operator="containsText" text="To be">
      <formula>NOT(ISERROR(SEARCH("To be",L106)))</formula>
    </cfRule>
    <cfRule type="containsBlanks" priority="1146" stopIfTrue="1">
      <formula>LEN(TRIM(L106))=0</formula>
    </cfRule>
    <cfRule type="containsText" priority="1147" stopIfTrue="1" operator="containsText" text="Manu">
      <formula>NOT(ISERROR(SEARCH("Manu",L106)))</formula>
    </cfRule>
  </conditionalFormatting>
  <conditionalFormatting sqref="L106">
    <cfRule type="cellIs" dxfId="717" priority="1148" stopIfTrue="1" operator="equal">
      <formula>0</formula>
    </cfRule>
    <cfRule type="containsText" dxfId="716" priority="1149" stopIfTrue="1" operator="containsText" text="&lt;">
      <formula>NOT(ISERROR(SEARCH("&lt;",L106)))</formula>
    </cfRule>
    <cfRule type="cellIs" dxfId="715" priority="1150" stopIfTrue="1" operator="between">
      <formula>0</formula>
      <formula>80</formula>
    </cfRule>
    <cfRule type="cellIs" dxfId="714" priority="1151" stopIfTrue="1" operator="between">
      <formula>80</formula>
      <formula>85</formula>
    </cfRule>
    <cfRule type="cellIs" dxfId="713" priority="1152" stopIfTrue="1" operator="between">
      <formula>85</formula>
      <formula>87</formula>
    </cfRule>
    <cfRule type="cellIs" dxfId="712" priority="1153" stopIfTrue="1" operator="greaterThanOrEqual">
      <formula>87</formula>
    </cfRule>
  </conditionalFormatting>
  <conditionalFormatting sqref="L107">
    <cfRule type="containsText" priority="1136" stopIfTrue="1" operator="containsText" text="To be">
      <formula>NOT(ISERROR(SEARCH("To be",L107)))</formula>
    </cfRule>
    <cfRule type="containsBlanks" priority="1137" stopIfTrue="1">
      <formula>LEN(TRIM(L107))=0</formula>
    </cfRule>
    <cfRule type="containsText" priority="1138" stopIfTrue="1" operator="containsText" text="Manu">
      <formula>NOT(ISERROR(SEARCH("Manu",L107)))</formula>
    </cfRule>
  </conditionalFormatting>
  <conditionalFormatting sqref="L107">
    <cfRule type="cellIs" dxfId="711" priority="1139" stopIfTrue="1" operator="equal">
      <formula>0</formula>
    </cfRule>
    <cfRule type="containsText" dxfId="710" priority="1140" stopIfTrue="1" operator="containsText" text="&lt;">
      <formula>NOT(ISERROR(SEARCH("&lt;",L107)))</formula>
    </cfRule>
    <cfRule type="cellIs" dxfId="709" priority="1141" stopIfTrue="1" operator="between">
      <formula>0</formula>
      <formula>80</formula>
    </cfRule>
    <cfRule type="cellIs" dxfId="708" priority="1142" stopIfTrue="1" operator="between">
      <formula>80</formula>
      <formula>85</formula>
    </cfRule>
    <cfRule type="cellIs" dxfId="707" priority="1143" stopIfTrue="1" operator="between">
      <formula>85</formula>
      <formula>87</formula>
    </cfRule>
    <cfRule type="cellIs" dxfId="706" priority="1144" stopIfTrue="1" operator="greaterThanOrEqual">
      <formula>87</formula>
    </cfRule>
  </conditionalFormatting>
  <conditionalFormatting sqref="L108">
    <cfRule type="containsText" priority="1127" stopIfTrue="1" operator="containsText" text="To be">
      <formula>NOT(ISERROR(SEARCH("To be",L108)))</formula>
    </cfRule>
    <cfRule type="containsBlanks" priority="1128" stopIfTrue="1">
      <formula>LEN(TRIM(L108))=0</formula>
    </cfRule>
    <cfRule type="containsText" priority="1129" stopIfTrue="1" operator="containsText" text="Manu">
      <formula>NOT(ISERROR(SEARCH("Manu",L108)))</formula>
    </cfRule>
  </conditionalFormatting>
  <conditionalFormatting sqref="L108">
    <cfRule type="cellIs" dxfId="705" priority="1130" stopIfTrue="1" operator="equal">
      <formula>0</formula>
    </cfRule>
    <cfRule type="containsText" dxfId="704" priority="1131" stopIfTrue="1" operator="containsText" text="&lt;">
      <formula>NOT(ISERROR(SEARCH("&lt;",L108)))</formula>
    </cfRule>
    <cfRule type="cellIs" dxfId="703" priority="1132" stopIfTrue="1" operator="between">
      <formula>0</formula>
      <formula>80</formula>
    </cfRule>
    <cfRule type="cellIs" dxfId="702" priority="1133" stopIfTrue="1" operator="between">
      <formula>80</formula>
      <formula>85</formula>
    </cfRule>
    <cfRule type="cellIs" dxfId="701" priority="1134" stopIfTrue="1" operator="between">
      <formula>85</formula>
      <formula>87</formula>
    </cfRule>
    <cfRule type="cellIs" dxfId="700" priority="1135" stopIfTrue="1" operator="greaterThanOrEqual">
      <formula>87</formula>
    </cfRule>
  </conditionalFormatting>
  <conditionalFormatting sqref="L109">
    <cfRule type="containsText" priority="1118" stopIfTrue="1" operator="containsText" text="To be">
      <formula>NOT(ISERROR(SEARCH("To be",L109)))</formula>
    </cfRule>
    <cfRule type="containsBlanks" priority="1119" stopIfTrue="1">
      <formula>LEN(TRIM(L109))=0</formula>
    </cfRule>
    <cfRule type="containsText" priority="1120" stopIfTrue="1" operator="containsText" text="Manu">
      <formula>NOT(ISERROR(SEARCH("Manu",L109)))</formula>
    </cfRule>
  </conditionalFormatting>
  <conditionalFormatting sqref="L109">
    <cfRule type="cellIs" dxfId="699" priority="1121" stopIfTrue="1" operator="equal">
      <formula>0</formula>
    </cfRule>
    <cfRule type="containsText" dxfId="698" priority="1122" stopIfTrue="1" operator="containsText" text="&lt;">
      <formula>NOT(ISERROR(SEARCH("&lt;",L109)))</formula>
    </cfRule>
    <cfRule type="cellIs" dxfId="697" priority="1123" stopIfTrue="1" operator="between">
      <formula>0</formula>
      <formula>80</formula>
    </cfRule>
    <cfRule type="cellIs" dxfId="696" priority="1124" stopIfTrue="1" operator="between">
      <formula>80</formula>
      <formula>85</formula>
    </cfRule>
    <cfRule type="cellIs" dxfId="695" priority="1125" stopIfTrue="1" operator="between">
      <formula>85</formula>
      <formula>87</formula>
    </cfRule>
    <cfRule type="cellIs" dxfId="694" priority="1126" stopIfTrue="1" operator="greaterThanOrEqual">
      <formula>87</formula>
    </cfRule>
  </conditionalFormatting>
  <conditionalFormatting sqref="G110">
    <cfRule type="containsText" priority="1111" stopIfTrue="1" operator="containsText" text="To be">
      <formula>NOT(ISERROR(SEARCH("To be",G110)))</formula>
    </cfRule>
    <cfRule type="containsBlanks" priority="1112" stopIfTrue="1">
      <formula>LEN(TRIM(G110))=0</formula>
    </cfRule>
    <cfRule type="containsText" priority="1113" stopIfTrue="1" operator="containsText" text="Manu">
      <formula>NOT(ISERROR(SEARCH("Manu",G110)))</formula>
    </cfRule>
  </conditionalFormatting>
  <conditionalFormatting sqref="G110">
    <cfRule type="cellIs" dxfId="693" priority="1114" stopIfTrue="1" operator="between">
      <formula>0</formula>
      <formula>2.5</formula>
    </cfRule>
    <cfRule type="containsText" dxfId="692" priority="1115" stopIfTrue="1" operator="containsText" text="&lt;2.5">
      <formula>NOT(ISERROR(SEARCH("&lt;2.5",G110)))</formula>
    </cfRule>
    <cfRule type="cellIs" dxfId="691" priority="1116" stopIfTrue="1" operator="between">
      <formula>2.5</formula>
      <formula>5</formula>
    </cfRule>
    <cfRule type="cellIs" dxfId="690" priority="1117" stopIfTrue="1" operator="greaterThanOrEqual">
      <formula>5</formula>
    </cfRule>
  </conditionalFormatting>
  <conditionalFormatting sqref="G111">
    <cfRule type="containsText" priority="1104" stopIfTrue="1" operator="containsText" text="To be">
      <formula>NOT(ISERROR(SEARCH("To be",G111)))</formula>
    </cfRule>
    <cfRule type="containsBlanks" priority="1105" stopIfTrue="1">
      <formula>LEN(TRIM(G111))=0</formula>
    </cfRule>
    <cfRule type="containsText" priority="1106" stopIfTrue="1" operator="containsText" text="Manu">
      <formula>NOT(ISERROR(SEARCH("Manu",G111)))</formula>
    </cfRule>
  </conditionalFormatting>
  <conditionalFormatting sqref="G111">
    <cfRule type="cellIs" dxfId="689" priority="1107" stopIfTrue="1" operator="between">
      <formula>0</formula>
      <formula>2.5</formula>
    </cfRule>
    <cfRule type="containsText" dxfId="688" priority="1108" stopIfTrue="1" operator="containsText" text="&lt;2.5">
      <formula>NOT(ISERROR(SEARCH("&lt;2.5",G111)))</formula>
    </cfRule>
    <cfRule type="cellIs" dxfId="687" priority="1109" stopIfTrue="1" operator="between">
      <formula>2.5</formula>
      <formula>5</formula>
    </cfRule>
    <cfRule type="cellIs" dxfId="686" priority="1110" stopIfTrue="1" operator="greaterThanOrEqual">
      <formula>5</formula>
    </cfRule>
  </conditionalFormatting>
  <conditionalFormatting sqref="G112:G113">
    <cfRule type="containsText" priority="1097" stopIfTrue="1" operator="containsText" text="To be">
      <formula>NOT(ISERROR(SEARCH("To be",G112)))</formula>
    </cfRule>
    <cfRule type="containsBlanks" priority="1098" stopIfTrue="1">
      <formula>LEN(TRIM(G112))=0</formula>
    </cfRule>
    <cfRule type="containsText" priority="1099" stopIfTrue="1" operator="containsText" text="Manu">
      <formula>NOT(ISERROR(SEARCH("Manu",G112)))</formula>
    </cfRule>
  </conditionalFormatting>
  <conditionalFormatting sqref="G112:G113">
    <cfRule type="cellIs" dxfId="685" priority="1100" stopIfTrue="1" operator="between">
      <formula>0</formula>
      <formula>2.5</formula>
    </cfRule>
    <cfRule type="containsText" dxfId="684" priority="1101" stopIfTrue="1" operator="containsText" text="&lt;2.5">
      <formula>NOT(ISERROR(SEARCH("&lt;2.5",G112)))</formula>
    </cfRule>
    <cfRule type="cellIs" dxfId="683" priority="1102" stopIfTrue="1" operator="between">
      <formula>2.5</formula>
      <formula>5</formula>
    </cfRule>
    <cfRule type="cellIs" dxfId="682" priority="1103" stopIfTrue="1" operator="greaterThanOrEqual">
      <formula>5</formula>
    </cfRule>
  </conditionalFormatting>
  <conditionalFormatting sqref="G114">
    <cfRule type="containsText" priority="1090" stopIfTrue="1" operator="containsText" text="To be">
      <formula>NOT(ISERROR(SEARCH("To be",G114)))</formula>
    </cfRule>
    <cfRule type="containsBlanks" priority="1091" stopIfTrue="1">
      <formula>LEN(TRIM(G114))=0</formula>
    </cfRule>
    <cfRule type="containsText" priority="1092" stopIfTrue="1" operator="containsText" text="Manu">
      <formula>NOT(ISERROR(SEARCH("Manu",G114)))</formula>
    </cfRule>
  </conditionalFormatting>
  <conditionalFormatting sqref="G114">
    <cfRule type="cellIs" dxfId="681" priority="1093" stopIfTrue="1" operator="between">
      <formula>0</formula>
      <formula>2.5</formula>
    </cfRule>
    <cfRule type="containsText" dxfId="680" priority="1094" stopIfTrue="1" operator="containsText" text="&lt;2.5">
      <formula>NOT(ISERROR(SEARCH("&lt;2.5",G114)))</formula>
    </cfRule>
    <cfRule type="cellIs" dxfId="679" priority="1095" stopIfTrue="1" operator="between">
      <formula>2.5</formula>
      <formula>5</formula>
    </cfRule>
    <cfRule type="cellIs" dxfId="678" priority="1096" stopIfTrue="1" operator="greaterThanOrEqual">
      <formula>5</formula>
    </cfRule>
  </conditionalFormatting>
  <conditionalFormatting sqref="G115">
    <cfRule type="containsText" priority="1083" stopIfTrue="1" operator="containsText" text="To be">
      <formula>NOT(ISERROR(SEARCH("To be",G115)))</formula>
    </cfRule>
    <cfRule type="containsBlanks" priority="1084" stopIfTrue="1">
      <formula>LEN(TRIM(G115))=0</formula>
    </cfRule>
    <cfRule type="containsText" priority="1085" stopIfTrue="1" operator="containsText" text="Manu">
      <formula>NOT(ISERROR(SEARCH("Manu",G115)))</formula>
    </cfRule>
  </conditionalFormatting>
  <conditionalFormatting sqref="G115">
    <cfRule type="cellIs" dxfId="677" priority="1086" stopIfTrue="1" operator="between">
      <formula>0</formula>
      <formula>2.5</formula>
    </cfRule>
    <cfRule type="containsText" dxfId="676" priority="1087" stopIfTrue="1" operator="containsText" text="&lt;2.5">
      <formula>NOT(ISERROR(SEARCH("&lt;2.5",G115)))</formula>
    </cfRule>
    <cfRule type="cellIs" dxfId="675" priority="1088" stopIfTrue="1" operator="between">
      <formula>2.5</formula>
      <formula>5</formula>
    </cfRule>
    <cfRule type="cellIs" dxfId="674" priority="1089" stopIfTrue="1" operator="greaterThanOrEqual">
      <formula>5</formula>
    </cfRule>
  </conditionalFormatting>
  <conditionalFormatting sqref="L110">
    <cfRule type="containsText" priority="1074" stopIfTrue="1" operator="containsText" text="To be">
      <formula>NOT(ISERROR(SEARCH("To be",L110)))</formula>
    </cfRule>
    <cfRule type="containsBlanks" priority="1075" stopIfTrue="1">
      <formula>LEN(TRIM(L110))=0</formula>
    </cfRule>
    <cfRule type="containsText" priority="1076" stopIfTrue="1" operator="containsText" text="Manu">
      <formula>NOT(ISERROR(SEARCH("Manu",L110)))</formula>
    </cfRule>
  </conditionalFormatting>
  <conditionalFormatting sqref="L110">
    <cfRule type="cellIs" dxfId="673" priority="1077" stopIfTrue="1" operator="equal">
      <formula>0</formula>
    </cfRule>
    <cfRule type="containsText" dxfId="672" priority="1078" stopIfTrue="1" operator="containsText" text="&lt;">
      <formula>NOT(ISERROR(SEARCH("&lt;",L110)))</formula>
    </cfRule>
    <cfRule type="cellIs" dxfId="671" priority="1079" stopIfTrue="1" operator="between">
      <formula>0</formula>
      <formula>80</formula>
    </cfRule>
    <cfRule type="cellIs" dxfId="670" priority="1080" stopIfTrue="1" operator="between">
      <formula>80</formula>
      <formula>85</formula>
    </cfRule>
    <cfRule type="cellIs" dxfId="669" priority="1081" stopIfTrue="1" operator="between">
      <formula>85</formula>
      <formula>87</formula>
    </cfRule>
    <cfRule type="cellIs" dxfId="668" priority="1082" stopIfTrue="1" operator="greaterThanOrEqual">
      <formula>87</formula>
    </cfRule>
  </conditionalFormatting>
  <conditionalFormatting sqref="L111">
    <cfRule type="containsText" priority="1065" stopIfTrue="1" operator="containsText" text="To be">
      <formula>NOT(ISERROR(SEARCH("To be",L111)))</formula>
    </cfRule>
    <cfRule type="containsBlanks" priority="1066" stopIfTrue="1">
      <formula>LEN(TRIM(L111))=0</formula>
    </cfRule>
    <cfRule type="containsText" priority="1067" stopIfTrue="1" operator="containsText" text="Manu">
      <formula>NOT(ISERROR(SEARCH("Manu",L111)))</formula>
    </cfRule>
  </conditionalFormatting>
  <conditionalFormatting sqref="L111">
    <cfRule type="cellIs" dxfId="667" priority="1068" stopIfTrue="1" operator="equal">
      <formula>0</formula>
    </cfRule>
    <cfRule type="containsText" dxfId="666" priority="1069" stopIfTrue="1" operator="containsText" text="&lt;">
      <formula>NOT(ISERROR(SEARCH("&lt;",L111)))</formula>
    </cfRule>
    <cfRule type="cellIs" dxfId="665" priority="1070" stopIfTrue="1" operator="between">
      <formula>0</formula>
      <formula>80</formula>
    </cfRule>
    <cfRule type="cellIs" dxfId="664" priority="1071" stopIfTrue="1" operator="between">
      <formula>80</formula>
      <formula>85</formula>
    </cfRule>
    <cfRule type="cellIs" dxfId="663" priority="1072" stopIfTrue="1" operator="between">
      <formula>85</formula>
      <formula>87</formula>
    </cfRule>
    <cfRule type="cellIs" dxfId="662" priority="1073" stopIfTrue="1" operator="greaterThanOrEqual">
      <formula>87</formula>
    </cfRule>
  </conditionalFormatting>
  <conditionalFormatting sqref="L112:L113">
    <cfRule type="containsText" priority="1056" stopIfTrue="1" operator="containsText" text="To be">
      <formula>NOT(ISERROR(SEARCH("To be",L112)))</formula>
    </cfRule>
    <cfRule type="containsBlanks" priority="1057" stopIfTrue="1">
      <formula>LEN(TRIM(L112))=0</formula>
    </cfRule>
    <cfRule type="containsText" priority="1058" stopIfTrue="1" operator="containsText" text="Manu">
      <formula>NOT(ISERROR(SEARCH("Manu",L112)))</formula>
    </cfRule>
  </conditionalFormatting>
  <conditionalFormatting sqref="L112:L113">
    <cfRule type="cellIs" dxfId="661" priority="1059" stopIfTrue="1" operator="equal">
      <formula>0</formula>
    </cfRule>
    <cfRule type="containsText" dxfId="660" priority="1060" stopIfTrue="1" operator="containsText" text="&lt;">
      <formula>NOT(ISERROR(SEARCH("&lt;",L112)))</formula>
    </cfRule>
    <cfRule type="cellIs" dxfId="659" priority="1061" stopIfTrue="1" operator="between">
      <formula>0</formula>
      <formula>80</formula>
    </cfRule>
    <cfRule type="cellIs" dxfId="658" priority="1062" stopIfTrue="1" operator="between">
      <formula>80</formula>
      <formula>85</formula>
    </cfRule>
    <cfRule type="cellIs" dxfId="657" priority="1063" stopIfTrue="1" operator="between">
      <formula>85</formula>
      <formula>87</formula>
    </cfRule>
    <cfRule type="cellIs" dxfId="656" priority="1064" stopIfTrue="1" operator="greaterThanOrEqual">
      <formula>87</formula>
    </cfRule>
  </conditionalFormatting>
  <conditionalFormatting sqref="L114">
    <cfRule type="containsText" priority="1047" stopIfTrue="1" operator="containsText" text="To be">
      <formula>NOT(ISERROR(SEARCH("To be",L114)))</formula>
    </cfRule>
    <cfRule type="containsBlanks" priority="1048" stopIfTrue="1">
      <formula>LEN(TRIM(L114))=0</formula>
    </cfRule>
    <cfRule type="containsText" priority="1049" stopIfTrue="1" operator="containsText" text="Manu">
      <formula>NOT(ISERROR(SEARCH("Manu",L114)))</formula>
    </cfRule>
  </conditionalFormatting>
  <conditionalFormatting sqref="L114">
    <cfRule type="cellIs" dxfId="655" priority="1050" stopIfTrue="1" operator="equal">
      <formula>0</formula>
    </cfRule>
    <cfRule type="containsText" dxfId="654" priority="1051" stopIfTrue="1" operator="containsText" text="&lt;">
      <formula>NOT(ISERROR(SEARCH("&lt;",L114)))</formula>
    </cfRule>
    <cfRule type="cellIs" dxfId="653" priority="1052" stopIfTrue="1" operator="between">
      <formula>0</formula>
      <formula>80</formula>
    </cfRule>
    <cfRule type="cellIs" dxfId="652" priority="1053" stopIfTrue="1" operator="between">
      <formula>80</formula>
      <formula>85</formula>
    </cfRule>
    <cfRule type="cellIs" dxfId="651" priority="1054" stopIfTrue="1" operator="between">
      <formula>85</formula>
      <formula>87</formula>
    </cfRule>
    <cfRule type="cellIs" dxfId="650" priority="1055" stopIfTrue="1" operator="greaterThanOrEqual">
      <formula>87</formula>
    </cfRule>
  </conditionalFormatting>
  <conditionalFormatting sqref="L115">
    <cfRule type="containsText" priority="1038" stopIfTrue="1" operator="containsText" text="To be">
      <formula>NOT(ISERROR(SEARCH("To be",L115)))</formula>
    </cfRule>
    <cfRule type="containsBlanks" priority="1039" stopIfTrue="1">
      <formula>LEN(TRIM(L115))=0</formula>
    </cfRule>
    <cfRule type="containsText" priority="1040" stopIfTrue="1" operator="containsText" text="Manu">
      <formula>NOT(ISERROR(SEARCH("Manu",L115)))</formula>
    </cfRule>
  </conditionalFormatting>
  <conditionalFormatting sqref="L115">
    <cfRule type="cellIs" dxfId="649" priority="1041" stopIfTrue="1" operator="equal">
      <formula>0</formula>
    </cfRule>
    <cfRule type="containsText" dxfId="648" priority="1042" stopIfTrue="1" operator="containsText" text="&lt;">
      <formula>NOT(ISERROR(SEARCH("&lt;",L115)))</formula>
    </cfRule>
    <cfRule type="cellIs" dxfId="647" priority="1043" stopIfTrue="1" operator="between">
      <formula>0</formula>
      <formula>80</formula>
    </cfRule>
    <cfRule type="cellIs" dxfId="646" priority="1044" stopIfTrue="1" operator="between">
      <formula>80</formula>
      <formula>85</formula>
    </cfRule>
    <cfRule type="cellIs" dxfId="645" priority="1045" stopIfTrue="1" operator="between">
      <formula>85</formula>
      <formula>87</formula>
    </cfRule>
    <cfRule type="cellIs" dxfId="644" priority="1046" stopIfTrue="1" operator="greaterThanOrEqual">
      <formula>87</formula>
    </cfRule>
  </conditionalFormatting>
  <conditionalFormatting sqref="G116:G120">
    <cfRule type="containsText" priority="1031" stopIfTrue="1" operator="containsText" text="To be">
      <formula>NOT(ISERROR(SEARCH("To be",G116)))</formula>
    </cfRule>
    <cfRule type="containsBlanks" priority="1032" stopIfTrue="1">
      <formula>LEN(TRIM(G116))=0</formula>
    </cfRule>
    <cfRule type="containsText" priority="1033" stopIfTrue="1" operator="containsText" text="Manu">
      <formula>NOT(ISERROR(SEARCH("Manu",G116)))</formula>
    </cfRule>
  </conditionalFormatting>
  <conditionalFormatting sqref="G116:G120">
    <cfRule type="cellIs" dxfId="643" priority="1034" stopIfTrue="1" operator="between">
      <formula>0</formula>
      <formula>2.5</formula>
    </cfRule>
    <cfRule type="containsText" dxfId="642" priority="1035" stopIfTrue="1" operator="containsText" text="&lt;2.5">
      <formula>NOT(ISERROR(SEARCH("&lt;2.5",G116)))</formula>
    </cfRule>
    <cfRule type="cellIs" dxfId="641" priority="1036" stopIfTrue="1" operator="between">
      <formula>2.5</formula>
      <formula>5</formula>
    </cfRule>
    <cfRule type="cellIs" dxfId="640" priority="1037" stopIfTrue="1" operator="greaterThanOrEqual">
      <formula>5</formula>
    </cfRule>
  </conditionalFormatting>
  <conditionalFormatting sqref="L116:L120">
    <cfRule type="containsText" priority="1022" stopIfTrue="1" operator="containsText" text="To be">
      <formula>NOT(ISERROR(SEARCH("To be",L116)))</formula>
    </cfRule>
    <cfRule type="containsBlanks" priority="1023" stopIfTrue="1">
      <formula>LEN(TRIM(L116))=0</formula>
    </cfRule>
    <cfRule type="containsText" priority="1024" stopIfTrue="1" operator="containsText" text="Manu">
      <formula>NOT(ISERROR(SEARCH("Manu",L116)))</formula>
    </cfRule>
  </conditionalFormatting>
  <conditionalFormatting sqref="L116:L120">
    <cfRule type="cellIs" dxfId="639" priority="1025" stopIfTrue="1" operator="equal">
      <formula>0</formula>
    </cfRule>
    <cfRule type="containsText" dxfId="638" priority="1026" stopIfTrue="1" operator="containsText" text="&lt;">
      <formula>NOT(ISERROR(SEARCH("&lt;",L116)))</formula>
    </cfRule>
    <cfRule type="cellIs" dxfId="637" priority="1027" stopIfTrue="1" operator="between">
      <formula>0</formula>
      <formula>80</formula>
    </cfRule>
    <cfRule type="cellIs" dxfId="636" priority="1028" stopIfTrue="1" operator="between">
      <formula>80</formula>
      <formula>85</formula>
    </cfRule>
    <cfRule type="cellIs" dxfId="635" priority="1029" stopIfTrue="1" operator="between">
      <formula>85</formula>
      <formula>87</formula>
    </cfRule>
    <cfRule type="cellIs" dxfId="634" priority="1030" stopIfTrue="1" operator="greaterThanOrEqual">
      <formula>87</formula>
    </cfRule>
  </conditionalFormatting>
  <conditionalFormatting sqref="G121:G123">
    <cfRule type="containsText" priority="1015" stopIfTrue="1" operator="containsText" text="To be">
      <formula>NOT(ISERROR(SEARCH("To be",G121)))</formula>
    </cfRule>
    <cfRule type="containsBlanks" priority="1016" stopIfTrue="1">
      <formula>LEN(TRIM(G121))=0</formula>
    </cfRule>
    <cfRule type="containsText" priority="1017" stopIfTrue="1" operator="containsText" text="Manu">
      <formula>NOT(ISERROR(SEARCH("Manu",G121)))</formula>
    </cfRule>
  </conditionalFormatting>
  <conditionalFormatting sqref="G121:G123">
    <cfRule type="cellIs" dxfId="633" priority="1018" stopIfTrue="1" operator="between">
      <formula>0</formula>
      <formula>2.5</formula>
    </cfRule>
    <cfRule type="containsText" dxfId="632" priority="1019" stopIfTrue="1" operator="containsText" text="&lt;2.5">
      <formula>NOT(ISERROR(SEARCH("&lt;2.5",G121)))</formula>
    </cfRule>
    <cfRule type="cellIs" dxfId="631" priority="1020" stopIfTrue="1" operator="between">
      <formula>2.5</formula>
      <formula>5</formula>
    </cfRule>
    <cfRule type="cellIs" dxfId="630" priority="1021" stopIfTrue="1" operator="greaterThanOrEqual">
      <formula>5</formula>
    </cfRule>
  </conditionalFormatting>
  <conditionalFormatting sqref="G124">
    <cfRule type="containsText" priority="1008" stopIfTrue="1" operator="containsText" text="To be">
      <formula>NOT(ISERROR(SEARCH("To be",G124)))</formula>
    </cfRule>
    <cfRule type="containsBlanks" priority="1009" stopIfTrue="1">
      <formula>LEN(TRIM(G124))=0</formula>
    </cfRule>
    <cfRule type="containsText" priority="1010" stopIfTrue="1" operator="containsText" text="Manu">
      <formula>NOT(ISERROR(SEARCH("Manu",G124)))</formula>
    </cfRule>
  </conditionalFormatting>
  <conditionalFormatting sqref="G124">
    <cfRule type="cellIs" dxfId="629" priority="1011" stopIfTrue="1" operator="between">
      <formula>0</formula>
      <formula>2.5</formula>
    </cfRule>
    <cfRule type="containsText" dxfId="628" priority="1012" stopIfTrue="1" operator="containsText" text="&lt;2.5">
      <formula>NOT(ISERROR(SEARCH("&lt;2.5",G124)))</formula>
    </cfRule>
    <cfRule type="cellIs" dxfId="627" priority="1013" stopIfTrue="1" operator="between">
      <formula>2.5</formula>
      <formula>5</formula>
    </cfRule>
    <cfRule type="cellIs" dxfId="626" priority="1014" stopIfTrue="1" operator="greaterThanOrEqual">
      <formula>5</formula>
    </cfRule>
  </conditionalFormatting>
  <conditionalFormatting sqref="G125:G127">
    <cfRule type="containsText" priority="1001" stopIfTrue="1" operator="containsText" text="To be">
      <formula>NOT(ISERROR(SEARCH("To be",G125)))</formula>
    </cfRule>
    <cfRule type="containsBlanks" priority="1002" stopIfTrue="1">
      <formula>LEN(TRIM(G125))=0</formula>
    </cfRule>
    <cfRule type="containsText" priority="1003" stopIfTrue="1" operator="containsText" text="Manu">
      <formula>NOT(ISERROR(SEARCH("Manu",G125)))</formula>
    </cfRule>
  </conditionalFormatting>
  <conditionalFormatting sqref="G125:G127">
    <cfRule type="cellIs" dxfId="625" priority="1004" stopIfTrue="1" operator="between">
      <formula>0</formula>
      <formula>2.5</formula>
    </cfRule>
    <cfRule type="containsText" dxfId="624" priority="1005" stopIfTrue="1" operator="containsText" text="&lt;2.5">
      <formula>NOT(ISERROR(SEARCH("&lt;2.5",G125)))</formula>
    </cfRule>
    <cfRule type="cellIs" dxfId="623" priority="1006" stopIfTrue="1" operator="between">
      <formula>2.5</formula>
      <formula>5</formula>
    </cfRule>
    <cfRule type="cellIs" dxfId="622" priority="1007" stopIfTrue="1" operator="greaterThanOrEqual">
      <formula>5</formula>
    </cfRule>
  </conditionalFormatting>
  <conditionalFormatting sqref="L121:L123">
    <cfRule type="containsText" priority="992" stopIfTrue="1" operator="containsText" text="To be">
      <formula>NOT(ISERROR(SEARCH("To be",L121)))</formula>
    </cfRule>
    <cfRule type="containsBlanks" priority="993" stopIfTrue="1">
      <formula>LEN(TRIM(L121))=0</formula>
    </cfRule>
    <cfRule type="containsText" priority="994" stopIfTrue="1" operator="containsText" text="Manu">
      <formula>NOT(ISERROR(SEARCH("Manu",L121)))</formula>
    </cfRule>
  </conditionalFormatting>
  <conditionalFormatting sqref="L121:L123">
    <cfRule type="cellIs" dxfId="621" priority="995" stopIfTrue="1" operator="equal">
      <formula>0</formula>
    </cfRule>
    <cfRule type="containsText" dxfId="620" priority="996" stopIfTrue="1" operator="containsText" text="&lt;">
      <formula>NOT(ISERROR(SEARCH("&lt;",L121)))</formula>
    </cfRule>
    <cfRule type="cellIs" dxfId="619" priority="997" stopIfTrue="1" operator="between">
      <formula>0</formula>
      <formula>80</formula>
    </cfRule>
    <cfRule type="cellIs" dxfId="618" priority="998" stopIfTrue="1" operator="between">
      <formula>80</formula>
      <formula>85</formula>
    </cfRule>
    <cfRule type="cellIs" dxfId="617" priority="999" stopIfTrue="1" operator="between">
      <formula>85</formula>
      <formula>87</formula>
    </cfRule>
    <cfRule type="cellIs" dxfId="616" priority="1000" stopIfTrue="1" operator="greaterThanOrEqual">
      <formula>87</formula>
    </cfRule>
  </conditionalFormatting>
  <conditionalFormatting sqref="L124">
    <cfRule type="containsText" priority="983" stopIfTrue="1" operator="containsText" text="To be">
      <formula>NOT(ISERROR(SEARCH("To be",L124)))</formula>
    </cfRule>
    <cfRule type="containsBlanks" priority="984" stopIfTrue="1">
      <formula>LEN(TRIM(L124))=0</formula>
    </cfRule>
    <cfRule type="containsText" priority="985" stopIfTrue="1" operator="containsText" text="Manu">
      <formula>NOT(ISERROR(SEARCH("Manu",L124)))</formula>
    </cfRule>
  </conditionalFormatting>
  <conditionalFormatting sqref="L124">
    <cfRule type="cellIs" dxfId="615" priority="986" stopIfTrue="1" operator="equal">
      <formula>0</formula>
    </cfRule>
    <cfRule type="containsText" dxfId="614" priority="987" stopIfTrue="1" operator="containsText" text="&lt;">
      <formula>NOT(ISERROR(SEARCH("&lt;",L124)))</formula>
    </cfRule>
    <cfRule type="cellIs" dxfId="613" priority="988" stopIfTrue="1" operator="between">
      <formula>0</formula>
      <formula>80</formula>
    </cfRule>
    <cfRule type="cellIs" dxfId="612" priority="989" stopIfTrue="1" operator="between">
      <formula>80</formula>
      <formula>85</formula>
    </cfRule>
    <cfRule type="cellIs" dxfId="611" priority="990" stopIfTrue="1" operator="between">
      <formula>85</formula>
      <formula>87</formula>
    </cfRule>
    <cfRule type="cellIs" dxfId="610" priority="991" stopIfTrue="1" operator="greaterThanOrEqual">
      <formula>87</formula>
    </cfRule>
  </conditionalFormatting>
  <conditionalFormatting sqref="L125:L127">
    <cfRule type="containsText" priority="974" stopIfTrue="1" operator="containsText" text="To be">
      <formula>NOT(ISERROR(SEARCH("To be",L125)))</formula>
    </cfRule>
    <cfRule type="containsBlanks" priority="975" stopIfTrue="1">
      <formula>LEN(TRIM(L125))=0</formula>
    </cfRule>
    <cfRule type="containsText" priority="976" stopIfTrue="1" operator="containsText" text="Manu">
      <formula>NOT(ISERROR(SEARCH("Manu",L125)))</formula>
    </cfRule>
  </conditionalFormatting>
  <conditionalFormatting sqref="L125:L127">
    <cfRule type="cellIs" dxfId="609" priority="977" stopIfTrue="1" operator="equal">
      <formula>0</formula>
    </cfRule>
    <cfRule type="containsText" dxfId="608" priority="978" stopIfTrue="1" operator="containsText" text="&lt;">
      <formula>NOT(ISERROR(SEARCH("&lt;",L125)))</formula>
    </cfRule>
    <cfRule type="cellIs" dxfId="607" priority="979" stopIfTrue="1" operator="between">
      <formula>0</formula>
      <formula>80</formula>
    </cfRule>
    <cfRule type="cellIs" dxfId="606" priority="980" stopIfTrue="1" operator="between">
      <formula>80</formula>
      <formula>85</formula>
    </cfRule>
    <cfRule type="cellIs" dxfId="605" priority="981" stopIfTrue="1" operator="between">
      <formula>85</formula>
      <formula>87</formula>
    </cfRule>
    <cfRule type="cellIs" dxfId="604" priority="982" stopIfTrue="1" operator="greaterThanOrEqual">
      <formula>87</formula>
    </cfRule>
  </conditionalFormatting>
  <conditionalFormatting sqref="G129:G130 G133:G139 G153:G156 G141:G148">
    <cfRule type="containsText" priority="967" stopIfTrue="1" operator="containsText" text="To be">
      <formula>NOT(ISERROR(SEARCH("To be",G129)))</formula>
    </cfRule>
    <cfRule type="containsBlanks" priority="968" stopIfTrue="1">
      <formula>LEN(TRIM(G129))=0</formula>
    </cfRule>
    <cfRule type="containsText" priority="969" stopIfTrue="1" operator="containsText" text="Manu">
      <formula>NOT(ISERROR(SEARCH("Manu",G129)))</formula>
    </cfRule>
  </conditionalFormatting>
  <conditionalFormatting sqref="G129:G130 G133:G139 G153:G156 G141:G148">
    <cfRule type="cellIs" dxfId="603" priority="970" stopIfTrue="1" operator="between">
      <formula>0</formula>
      <formula>2.5</formula>
    </cfRule>
    <cfRule type="containsText" dxfId="602" priority="971" stopIfTrue="1" operator="containsText" text="&lt;2.5">
      <formula>NOT(ISERROR(SEARCH("&lt;2.5",G129)))</formula>
    </cfRule>
    <cfRule type="cellIs" dxfId="601" priority="972" stopIfTrue="1" operator="between">
      <formula>2.5</formula>
      <formula>5</formula>
    </cfRule>
    <cfRule type="cellIs" dxfId="600" priority="973" stopIfTrue="1" operator="greaterThanOrEqual">
      <formula>5</formula>
    </cfRule>
  </conditionalFormatting>
  <conditionalFormatting sqref="G149:G152">
    <cfRule type="containsText" priority="960" stopIfTrue="1" operator="containsText" text="To be">
      <formula>NOT(ISERROR(SEARCH("To be",G149)))</formula>
    </cfRule>
    <cfRule type="containsBlanks" priority="961" stopIfTrue="1">
      <formula>LEN(TRIM(G149))=0</formula>
    </cfRule>
    <cfRule type="containsText" priority="962" stopIfTrue="1" operator="containsText" text="Manu">
      <formula>NOT(ISERROR(SEARCH("Manu",G149)))</formula>
    </cfRule>
  </conditionalFormatting>
  <conditionalFormatting sqref="G149:G152">
    <cfRule type="cellIs" dxfId="599" priority="963" stopIfTrue="1" operator="between">
      <formula>0</formula>
      <formula>2.5</formula>
    </cfRule>
    <cfRule type="containsText" dxfId="598" priority="964" stopIfTrue="1" operator="containsText" text="&lt;2.5">
      <formula>NOT(ISERROR(SEARCH("&lt;2.5",G149)))</formula>
    </cfRule>
    <cfRule type="cellIs" dxfId="597" priority="965" stopIfTrue="1" operator="between">
      <formula>2.5</formula>
      <formula>5</formula>
    </cfRule>
    <cfRule type="cellIs" dxfId="596" priority="966" stopIfTrue="1" operator="greaterThanOrEqual">
      <formula>5</formula>
    </cfRule>
  </conditionalFormatting>
  <conditionalFormatting sqref="G128">
    <cfRule type="containsText" priority="953" stopIfTrue="1" operator="containsText" text="To be">
      <formula>NOT(ISERROR(SEARCH("To be",G128)))</formula>
    </cfRule>
    <cfRule type="containsBlanks" priority="954" stopIfTrue="1">
      <formula>LEN(TRIM(G128))=0</formula>
    </cfRule>
    <cfRule type="containsText" priority="955" stopIfTrue="1" operator="containsText" text="Manu">
      <formula>NOT(ISERROR(SEARCH("Manu",G128)))</formula>
    </cfRule>
  </conditionalFormatting>
  <conditionalFormatting sqref="G128">
    <cfRule type="cellIs" dxfId="595" priority="956" stopIfTrue="1" operator="between">
      <formula>0</formula>
      <formula>2.5</formula>
    </cfRule>
    <cfRule type="containsText" dxfId="594" priority="957" stopIfTrue="1" operator="containsText" text="&lt;2.5">
      <formula>NOT(ISERROR(SEARCH("&lt;2.5",G128)))</formula>
    </cfRule>
    <cfRule type="cellIs" dxfId="593" priority="958" stopIfTrue="1" operator="between">
      <formula>2.5</formula>
      <formula>5</formula>
    </cfRule>
    <cfRule type="cellIs" dxfId="592" priority="959" stopIfTrue="1" operator="greaterThanOrEqual">
      <formula>5</formula>
    </cfRule>
  </conditionalFormatting>
  <conditionalFormatting sqref="G131">
    <cfRule type="containsText" priority="946" stopIfTrue="1" operator="containsText" text="To be">
      <formula>NOT(ISERROR(SEARCH("To be",G131)))</formula>
    </cfRule>
    <cfRule type="containsBlanks" priority="947" stopIfTrue="1">
      <formula>LEN(TRIM(G131))=0</formula>
    </cfRule>
    <cfRule type="containsText" priority="948" stopIfTrue="1" operator="containsText" text="Manu">
      <formula>NOT(ISERROR(SEARCH("Manu",G131)))</formula>
    </cfRule>
  </conditionalFormatting>
  <conditionalFormatting sqref="G131">
    <cfRule type="cellIs" dxfId="591" priority="949" stopIfTrue="1" operator="between">
      <formula>0</formula>
      <formula>2.5</formula>
    </cfRule>
    <cfRule type="containsText" dxfId="590" priority="950" stopIfTrue="1" operator="containsText" text="&lt;2.5">
      <formula>NOT(ISERROR(SEARCH("&lt;2.5",G131)))</formula>
    </cfRule>
    <cfRule type="cellIs" dxfId="589" priority="951" stopIfTrue="1" operator="between">
      <formula>2.5</formula>
      <formula>5</formula>
    </cfRule>
    <cfRule type="cellIs" dxfId="588" priority="952" stopIfTrue="1" operator="greaterThanOrEqual">
      <formula>5</formula>
    </cfRule>
  </conditionalFormatting>
  <conditionalFormatting sqref="G132">
    <cfRule type="containsText" priority="939" stopIfTrue="1" operator="containsText" text="To be">
      <formula>NOT(ISERROR(SEARCH("To be",G132)))</formula>
    </cfRule>
    <cfRule type="containsBlanks" priority="940" stopIfTrue="1">
      <formula>LEN(TRIM(G132))=0</formula>
    </cfRule>
    <cfRule type="containsText" priority="941" stopIfTrue="1" operator="containsText" text="Manu">
      <formula>NOT(ISERROR(SEARCH("Manu",G132)))</formula>
    </cfRule>
  </conditionalFormatting>
  <conditionalFormatting sqref="G132">
    <cfRule type="cellIs" dxfId="587" priority="942" stopIfTrue="1" operator="between">
      <formula>0</formula>
      <formula>2.5</formula>
    </cfRule>
    <cfRule type="containsText" dxfId="586" priority="943" stopIfTrue="1" operator="containsText" text="&lt;2.5">
      <formula>NOT(ISERROR(SEARCH("&lt;2.5",G132)))</formula>
    </cfRule>
    <cfRule type="cellIs" dxfId="585" priority="944" stopIfTrue="1" operator="between">
      <formula>2.5</formula>
      <formula>5</formula>
    </cfRule>
    <cfRule type="cellIs" dxfId="584" priority="945" stopIfTrue="1" operator="greaterThanOrEqual">
      <formula>5</formula>
    </cfRule>
  </conditionalFormatting>
  <conditionalFormatting sqref="G140">
    <cfRule type="containsText" priority="932" stopIfTrue="1" operator="containsText" text="To be">
      <formula>NOT(ISERROR(SEARCH("To be",G140)))</formula>
    </cfRule>
    <cfRule type="containsBlanks" priority="933" stopIfTrue="1">
      <formula>LEN(TRIM(G140))=0</formula>
    </cfRule>
    <cfRule type="containsText" priority="934" stopIfTrue="1" operator="containsText" text="Manu">
      <formula>NOT(ISERROR(SEARCH("Manu",G140)))</formula>
    </cfRule>
  </conditionalFormatting>
  <conditionalFormatting sqref="G140">
    <cfRule type="cellIs" dxfId="583" priority="935" stopIfTrue="1" operator="between">
      <formula>0</formula>
      <formula>2.5</formula>
    </cfRule>
    <cfRule type="containsText" dxfId="582" priority="936" stopIfTrue="1" operator="containsText" text="&lt;2.5">
      <formula>NOT(ISERROR(SEARCH("&lt;2.5",G140)))</formula>
    </cfRule>
    <cfRule type="cellIs" dxfId="581" priority="937" stopIfTrue="1" operator="between">
      <formula>2.5</formula>
      <formula>5</formula>
    </cfRule>
    <cfRule type="cellIs" dxfId="580" priority="938" stopIfTrue="1" operator="greaterThanOrEqual">
      <formula>5</formula>
    </cfRule>
  </conditionalFormatting>
  <conditionalFormatting sqref="L129:L130 L133:L139 L141:L142 L153:L156 L145:L148">
    <cfRule type="containsText" priority="923" stopIfTrue="1" operator="containsText" text="To be">
      <formula>NOT(ISERROR(SEARCH("To be",L129)))</formula>
    </cfRule>
    <cfRule type="containsBlanks" priority="924" stopIfTrue="1">
      <formula>LEN(TRIM(L129))=0</formula>
    </cfRule>
    <cfRule type="containsText" priority="925" stopIfTrue="1" operator="containsText" text="Manu">
      <formula>NOT(ISERROR(SEARCH("Manu",L129)))</formula>
    </cfRule>
  </conditionalFormatting>
  <conditionalFormatting sqref="L129:L130 L133:L139 L141:L142 L145:L148 L153:L156">
    <cfRule type="cellIs" dxfId="579" priority="926" stopIfTrue="1" operator="equal">
      <formula>0</formula>
    </cfRule>
    <cfRule type="containsText" dxfId="578" priority="927" stopIfTrue="1" operator="containsText" text="&lt;">
      <formula>NOT(ISERROR(SEARCH("&lt;",L129)))</formula>
    </cfRule>
    <cfRule type="cellIs" dxfId="577" priority="928" stopIfTrue="1" operator="between">
      <formula>0</formula>
      <formula>80</formula>
    </cfRule>
    <cfRule type="cellIs" dxfId="576" priority="929" stopIfTrue="1" operator="between">
      <formula>80</formula>
      <formula>85</formula>
    </cfRule>
    <cfRule type="cellIs" dxfId="575" priority="930" stopIfTrue="1" operator="between">
      <formula>85</formula>
      <formula>87</formula>
    </cfRule>
    <cfRule type="cellIs" dxfId="574" priority="931" stopIfTrue="1" operator="greaterThanOrEqual">
      <formula>87</formula>
    </cfRule>
  </conditionalFormatting>
  <conditionalFormatting sqref="L149:L152">
    <cfRule type="containsText" priority="914" stopIfTrue="1" operator="containsText" text="To be">
      <formula>NOT(ISERROR(SEARCH("To be",L149)))</formula>
    </cfRule>
    <cfRule type="containsBlanks" priority="915" stopIfTrue="1">
      <formula>LEN(TRIM(L149))=0</formula>
    </cfRule>
    <cfRule type="containsText" priority="916" stopIfTrue="1" operator="containsText" text="Manu">
      <formula>NOT(ISERROR(SEARCH("Manu",L149)))</formula>
    </cfRule>
  </conditionalFormatting>
  <conditionalFormatting sqref="L149:L152">
    <cfRule type="cellIs" dxfId="573" priority="917" stopIfTrue="1" operator="equal">
      <formula>0</formula>
    </cfRule>
    <cfRule type="containsText" dxfId="572" priority="918" stopIfTrue="1" operator="containsText" text="&lt;">
      <formula>NOT(ISERROR(SEARCH("&lt;",L149)))</formula>
    </cfRule>
    <cfRule type="cellIs" dxfId="571" priority="919" stopIfTrue="1" operator="between">
      <formula>0</formula>
      <formula>80</formula>
    </cfRule>
    <cfRule type="cellIs" dxfId="570" priority="920" stopIfTrue="1" operator="between">
      <formula>80</formula>
      <formula>85</formula>
    </cfRule>
    <cfRule type="cellIs" dxfId="569" priority="921" stopIfTrue="1" operator="between">
      <formula>85</formula>
      <formula>87</formula>
    </cfRule>
    <cfRule type="cellIs" dxfId="568" priority="922" stopIfTrue="1" operator="greaterThanOrEqual">
      <formula>87</formula>
    </cfRule>
  </conditionalFormatting>
  <conditionalFormatting sqref="L128">
    <cfRule type="containsText" priority="905" stopIfTrue="1" operator="containsText" text="To be">
      <formula>NOT(ISERROR(SEARCH("To be",L128)))</formula>
    </cfRule>
    <cfRule type="containsBlanks" priority="906" stopIfTrue="1">
      <formula>LEN(TRIM(L128))=0</formula>
    </cfRule>
    <cfRule type="containsText" priority="907" stopIfTrue="1" operator="containsText" text="Manu">
      <formula>NOT(ISERROR(SEARCH("Manu",L128)))</formula>
    </cfRule>
  </conditionalFormatting>
  <conditionalFormatting sqref="L128">
    <cfRule type="cellIs" dxfId="567" priority="908" stopIfTrue="1" operator="equal">
      <formula>0</formula>
    </cfRule>
    <cfRule type="containsText" dxfId="566" priority="909" stopIfTrue="1" operator="containsText" text="&lt;">
      <formula>NOT(ISERROR(SEARCH("&lt;",L128)))</formula>
    </cfRule>
    <cfRule type="cellIs" dxfId="565" priority="910" stopIfTrue="1" operator="between">
      <formula>0</formula>
      <formula>80</formula>
    </cfRule>
    <cfRule type="cellIs" dxfId="564" priority="911" stopIfTrue="1" operator="between">
      <formula>80</formula>
      <formula>85</formula>
    </cfRule>
    <cfRule type="cellIs" dxfId="563" priority="912" stopIfTrue="1" operator="between">
      <formula>85</formula>
      <formula>87</formula>
    </cfRule>
    <cfRule type="cellIs" dxfId="562" priority="913" stopIfTrue="1" operator="greaterThanOrEqual">
      <formula>87</formula>
    </cfRule>
  </conditionalFormatting>
  <conditionalFormatting sqref="L131">
    <cfRule type="containsText" priority="896" stopIfTrue="1" operator="containsText" text="To be">
      <formula>NOT(ISERROR(SEARCH("To be",L131)))</formula>
    </cfRule>
    <cfRule type="containsBlanks" priority="897" stopIfTrue="1">
      <formula>LEN(TRIM(L131))=0</formula>
    </cfRule>
    <cfRule type="containsText" priority="898" stopIfTrue="1" operator="containsText" text="Manu">
      <formula>NOT(ISERROR(SEARCH("Manu",L131)))</formula>
    </cfRule>
  </conditionalFormatting>
  <conditionalFormatting sqref="L131">
    <cfRule type="cellIs" dxfId="561" priority="899" stopIfTrue="1" operator="equal">
      <formula>0</formula>
    </cfRule>
    <cfRule type="containsText" dxfId="560" priority="900" stopIfTrue="1" operator="containsText" text="&lt;">
      <formula>NOT(ISERROR(SEARCH("&lt;",L131)))</formula>
    </cfRule>
    <cfRule type="cellIs" dxfId="559" priority="901" stopIfTrue="1" operator="between">
      <formula>0</formula>
      <formula>80</formula>
    </cfRule>
    <cfRule type="cellIs" dxfId="558" priority="902" stopIfTrue="1" operator="between">
      <formula>80</formula>
      <formula>85</formula>
    </cfRule>
    <cfRule type="cellIs" dxfId="557" priority="903" stopIfTrue="1" operator="between">
      <formula>85</formula>
      <formula>87</formula>
    </cfRule>
    <cfRule type="cellIs" dxfId="556" priority="904" stopIfTrue="1" operator="greaterThanOrEqual">
      <formula>87</formula>
    </cfRule>
  </conditionalFormatting>
  <conditionalFormatting sqref="L132">
    <cfRule type="containsText" priority="887" stopIfTrue="1" operator="containsText" text="To be">
      <formula>NOT(ISERROR(SEARCH("To be",L132)))</formula>
    </cfRule>
    <cfRule type="containsBlanks" priority="888" stopIfTrue="1">
      <formula>LEN(TRIM(L132))=0</formula>
    </cfRule>
    <cfRule type="containsText" priority="889" stopIfTrue="1" operator="containsText" text="Manu">
      <formula>NOT(ISERROR(SEARCH("Manu",L132)))</formula>
    </cfRule>
  </conditionalFormatting>
  <conditionalFormatting sqref="L132">
    <cfRule type="cellIs" dxfId="555" priority="890" stopIfTrue="1" operator="equal">
      <formula>0</formula>
    </cfRule>
    <cfRule type="containsText" dxfId="554" priority="891" stopIfTrue="1" operator="containsText" text="&lt;">
      <formula>NOT(ISERROR(SEARCH("&lt;",L132)))</formula>
    </cfRule>
    <cfRule type="cellIs" dxfId="553" priority="892" stopIfTrue="1" operator="between">
      <formula>0</formula>
      <formula>80</formula>
    </cfRule>
    <cfRule type="cellIs" dxfId="552" priority="893" stopIfTrue="1" operator="between">
      <formula>80</formula>
      <formula>85</formula>
    </cfRule>
    <cfRule type="cellIs" dxfId="551" priority="894" stopIfTrue="1" operator="between">
      <formula>85</formula>
      <formula>87</formula>
    </cfRule>
    <cfRule type="cellIs" dxfId="550" priority="895" stopIfTrue="1" operator="greaterThanOrEqual">
      <formula>87</formula>
    </cfRule>
  </conditionalFormatting>
  <conditionalFormatting sqref="L140">
    <cfRule type="containsText" priority="878" stopIfTrue="1" operator="containsText" text="To be">
      <formula>NOT(ISERROR(SEARCH("To be",L140)))</formula>
    </cfRule>
    <cfRule type="containsBlanks" priority="879" stopIfTrue="1">
      <formula>LEN(TRIM(L140))=0</formula>
    </cfRule>
    <cfRule type="containsText" priority="880" stopIfTrue="1" operator="containsText" text="Manu">
      <formula>NOT(ISERROR(SEARCH("Manu",L140)))</formula>
    </cfRule>
  </conditionalFormatting>
  <conditionalFormatting sqref="L140">
    <cfRule type="cellIs" dxfId="549" priority="881" stopIfTrue="1" operator="equal">
      <formula>0</formula>
    </cfRule>
    <cfRule type="containsText" dxfId="548" priority="882" stopIfTrue="1" operator="containsText" text="&lt;">
      <formula>NOT(ISERROR(SEARCH("&lt;",L140)))</formula>
    </cfRule>
    <cfRule type="cellIs" dxfId="547" priority="883" stopIfTrue="1" operator="between">
      <formula>0</formula>
      <formula>80</formula>
    </cfRule>
    <cfRule type="cellIs" dxfId="546" priority="884" stopIfTrue="1" operator="between">
      <formula>80</formula>
      <formula>85</formula>
    </cfRule>
    <cfRule type="cellIs" dxfId="545" priority="885" stopIfTrue="1" operator="between">
      <formula>85</formula>
      <formula>87</formula>
    </cfRule>
    <cfRule type="cellIs" dxfId="544" priority="886" stopIfTrue="1" operator="greaterThanOrEqual">
      <formula>87</formula>
    </cfRule>
  </conditionalFormatting>
  <conditionalFormatting sqref="L143">
    <cfRule type="containsText" priority="869" stopIfTrue="1" operator="containsText" text="To be">
      <formula>NOT(ISERROR(SEARCH("To be",L143)))</formula>
    </cfRule>
    <cfRule type="containsBlanks" priority="870" stopIfTrue="1">
      <formula>LEN(TRIM(L143))=0</formula>
    </cfRule>
    <cfRule type="containsText" priority="871" stopIfTrue="1" operator="containsText" text="Manu">
      <formula>NOT(ISERROR(SEARCH("Manu",L143)))</formula>
    </cfRule>
  </conditionalFormatting>
  <conditionalFormatting sqref="L143">
    <cfRule type="cellIs" dxfId="543" priority="872" stopIfTrue="1" operator="equal">
      <formula>0</formula>
    </cfRule>
    <cfRule type="containsText" dxfId="542" priority="873" stopIfTrue="1" operator="containsText" text="&lt;">
      <formula>NOT(ISERROR(SEARCH("&lt;",L143)))</formula>
    </cfRule>
    <cfRule type="cellIs" dxfId="541" priority="874" stopIfTrue="1" operator="between">
      <formula>0</formula>
      <formula>80</formula>
    </cfRule>
    <cfRule type="cellIs" dxfId="540" priority="875" stopIfTrue="1" operator="between">
      <formula>80</formula>
      <formula>85</formula>
    </cfRule>
    <cfRule type="cellIs" dxfId="539" priority="876" stopIfTrue="1" operator="between">
      <formula>85</formula>
      <formula>87</formula>
    </cfRule>
    <cfRule type="cellIs" dxfId="538" priority="877" stopIfTrue="1" operator="greaterThanOrEqual">
      <formula>87</formula>
    </cfRule>
  </conditionalFormatting>
  <conditionalFormatting sqref="L144">
    <cfRule type="containsText" priority="860" stopIfTrue="1" operator="containsText" text="To be">
      <formula>NOT(ISERROR(SEARCH("To be",L144)))</formula>
    </cfRule>
    <cfRule type="containsBlanks" priority="861" stopIfTrue="1">
      <formula>LEN(TRIM(L144))=0</formula>
    </cfRule>
    <cfRule type="containsText" priority="862" stopIfTrue="1" operator="containsText" text="Manu">
      <formula>NOT(ISERROR(SEARCH("Manu",L144)))</formula>
    </cfRule>
  </conditionalFormatting>
  <conditionalFormatting sqref="L144">
    <cfRule type="cellIs" dxfId="537" priority="863" stopIfTrue="1" operator="equal">
      <formula>0</formula>
    </cfRule>
    <cfRule type="containsText" dxfId="536" priority="864" stopIfTrue="1" operator="containsText" text="&lt;">
      <formula>NOT(ISERROR(SEARCH("&lt;",L144)))</formula>
    </cfRule>
    <cfRule type="cellIs" dxfId="535" priority="865" stopIfTrue="1" operator="between">
      <formula>0</formula>
      <formula>80</formula>
    </cfRule>
    <cfRule type="cellIs" dxfId="534" priority="866" stopIfTrue="1" operator="between">
      <formula>80</formula>
      <formula>85</formula>
    </cfRule>
    <cfRule type="cellIs" dxfId="533" priority="867" stopIfTrue="1" operator="between">
      <formula>85</formula>
      <formula>87</formula>
    </cfRule>
    <cfRule type="cellIs" dxfId="532" priority="868" stopIfTrue="1" operator="greaterThanOrEqual">
      <formula>87</formula>
    </cfRule>
  </conditionalFormatting>
  <conditionalFormatting sqref="G159:G160">
    <cfRule type="containsText" priority="853" stopIfTrue="1" operator="containsText" text="To be">
      <formula>NOT(ISERROR(SEARCH("To be",G159)))</formula>
    </cfRule>
    <cfRule type="containsBlanks" priority="854" stopIfTrue="1">
      <formula>LEN(TRIM(G159))=0</formula>
    </cfRule>
    <cfRule type="containsText" priority="855" stopIfTrue="1" operator="containsText" text="Manu">
      <formula>NOT(ISERROR(SEARCH("Manu",G159)))</formula>
    </cfRule>
  </conditionalFormatting>
  <conditionalFormatting sqref="G159:G160">
    <cfRule type="cellIs" dxfId="531" priority="856" stopIfTrue="1" operator="between">
      <formula>0</formula>
      <formula>2.5</formula>
    </cfRule>
    <cfRule type="containsText" dxfId="530" priority="857" stopIfTrue="1" operator="containsText" text="&lt;2.5">
      <formula>NOT(ISERROR(SEARCH("&lt;2.5",G159)))</formula>
    </cfRule>
    <cfRule type="cellIs" dxfId="529" priority="858" stopIfTrue="1" operator="between">
      <formula>2.5</formula>
      <formula>5</formula>
    </cfRule>
    <cfRule type="cellIs" dxfId="528" priority="859" stopIfTrue="1" operator="greaterThanOrEqual">
      <formula>5</formula>
    </cfRule>
  </conditionalFormatting>
  <conditionalFormatting sqref="G162:G163">
    <cfRule type="containsText" priority="846" stopIfTrue="1" operator="containsText" text="To be">
      <formula>NOT(ISERROR(SEARCH("To be",G162)))</formula>
    </cfRule>
    <cfRule type="containsBlanks" priority="847" stopIfTrue="1">
      <formula>LEN(TRIM(G162))=0</formula>
    </cfRule>
    <cfRule type="containsText" priority="848" stopIfTrue="1" operator="containsText" text="Manu">
      <formula>NOT(ISERROR(SEARCH("Manu",G162)))</formula>
    </cfRule>
  </conditionalFormatting>
  <conditionalFormatting sqref="G162:G163">
    <cfRule type="cellIs" dxfId="527" priority="849" stopIfTrue="1" operator="between">
      <formula>0</formula>
      <formula>2.5</formula>
    </cfRule>
    <cfRule type="containsText" dxfId="526" priority="850" stopIfTrue="1" operator="containsText" text="&lt;2.5">
      <formula>NOT(ISERROR(SEARCH("&lt;2.5",G162)))</formula>
    </cfRule>
    <cfRule type="cellIs" dxfId="525" priority="851" stopIfTrue="1" operator="between">
      <formula>2.5</formula>
      <formula>5</formula>
    </cfRule>
    <cfRule type="cellIs" dxfId="524" priority="852" stopIfTrue="1" operator="greaterThanOrEqual">
      <formula>5</formula>
    </cfRule>
  </conditionalFormatting>
  <conditionalFormatting sqref="G164:G168">
    <cfRule type="containsText" priority="839" stopIfTrue="1" operator="containsText" text="To be">
      <formula>NOT(ISERROR(SEARCH("To be",G164)))</formula>
    </cfRule>
    <cfRule type="containsBlanks" priority="840" stopIfTrue="1">
      <formula>LEN(TRIM(G164))=0</formula>
    </cfRule>
    <cfRule type="containsText" priority="841" stopIfTrue="1" operator="containsText" text="Manu">
      <formula>NOT(ISERROR(SEARCH("Manu",G164)))</formula>
    </cfRule>
  </conditionalFormatting>
  <conditionalFormatting sqref="G164:G168">
    <cfRule type="cellIs" dxfId="523" priority="842" stopIfTrue="1" operator="between">
      <formula>0</formula>
      <formula>2.5</formula>
    </cfRule>
    <cfRule type="containsText" dxfId="522" priority="843" stopIfTrue="1" operator="containsText" text="&lt;2.5">
      <formula>NOT(ISERROR(SEARCH("&lt;2.5",G164)))</formula>
    </cfRule>
    <cfRule type="cellIs" dxfId="521" priority="844" stopIfTrue="1" operator="between">
      <formula>2.5</formula>
      <formula>5</formula>
    </cfRule>
    <cfRule type="cellIs" dxfId="520" priority="845" stopIfTrue="1" operator="greaterThanOrEqual">
      <formula>5</formula>
    </cfRule>
  </conditionalFormatting>
  <conditionalFormatting sqref="G173:G180 G215:G236">
    <cfRule type="containsText" priority="832" stopIfTrue="1" operator="containsText" text="To be">
      <formula>NOT(ISERROR(SEARCH("To be",G173)))</formula>
    </cfRule>
    <cfRule type="containsBlanks" priority="833" stopIfTrue="1">
      <formula>LEN(TRIM(G173))=0</formula>
    </cfRule>
    <cfRule type="containsText" priority="834" stopIfTrue="1" operator="containsText" text="Manu">
      <formula>NOT(ISERROR(SEARCH("Manu",G173)))</formula>
    </cfRule>
  </conditionalFormatting>
  <conditionalFormatting sqref="G173:G180 G215:G236">
    <cfRule type="cellIs" dxfId="519" priority="835" stopIfTrue="1" operator="between">
      <formula>0</formula>
      <formula>2.5</formula>
    </cfRule>
    <cfRule type="containsText" dxfId="518" priority="836" stopIfTrue="1" operator="containsText" text="&lt;2.5">
      <formula>NOT(ISERROR(SEARCH("&lt;2.5",G173)))</formula>
    </cfRule>
    <cfRule type="cellIs" dxfId="517" priority="837" stopIfTrue="1" operator="between">
      <formula>2.5</formula>
      <formula>5</formula>
    </cfRule>
    <cfRule type="cellIs" dxfId="516" priority="838" stopIfTrue="1" operator="greaterThanOrEqual">
      <formula>5</formula>
    </cfRule>
  </conditionalFormatting>
  <conditionalFormatting sqref="G208:G214">
    <cfRule type="containsText" priority="825" stopIfTrue="1" operator="containsText" text="To be">
      <formula>NOT(ISERROR(SEARCH("To be",G208)))</formula>
    </cfRule>
    <cfRule type="containsBlanks" priority="826" stopIfTrue="1">
      <formula>LEN(TRIM(G208))=0</formula>
    </cfRule>
    <cfRule type="containsText" priority="827" stopIfTrue="1" operator="containsText" text="Manu">
      <formula>NOT(ISERROR(SEARCH("Manu",G208)))</formula>
    </cfRule>
  </conditionalFormatting>
  <conditionalFormatting sqref="G208:G214">
    <cfRule type="cellIs" dxfId="515" priority="828" stopIfTrue="1" operator="between">
      <formula>0</formula>
      <formula>2.5</formula>
    </cfRule>
    <cfRule type="containsText" dxfId="514" priority="829" stopIfTrue="1" operator="containsText" text="&lt;2.5">
      <formula>NOT(ISERROR(SEARCH("&lt;2.5",G208)))</formula>
    </cfRule>
    <cfRule type="cellIs" dxfId="513" priority="830" stopIfTrue="1" operator="between">
      <formula>2.5</formula>
      <formula>5</formula>
    </cfRule>
    <cfRule type="cellIs" dxfId="512" priority="831" stopIfTrue="1" operator="greaterThanOrEqual">
      <formula>5</formula>
    </cfRule>
  </conditionalFormatting>
  <conditionalFormatting sqref="G169:G172">
    <cfRule type="containsText" priority="818" stopIfTrue="1" operator="containsText" text="To be">
      <formula>NOT(ISERROR(SEARCH("To be",G169)))</formula>
    </cfRule>
    <cfRule type="containsBlanks" priority="819" stopIfTrue="1">
      <formula>LEN(TRIM(G169))=0</formula>
    </cfRule>
    <cfRule type="containsText" priority="820" stopIfTrue="1" operator="containsText" text="Manu">
      <formula>NOT(ISERROR(SEARCH("Manu",G169)))</formula>
    </cfRule>
  </conditionalFormatting>
  <conditionalFormatting sqref="G169:G172">
    <cfRule type="cellIs" dxfId="511" priority="821" stopIfTrue="1" operator="between">
      <formula>0</formula>
      <formula>2.5</formula>
    </cfRule>
    <cfRule type="containsText" dxfId="510" priority="822" stopIfTrue="1" operator="containsText" text="&lt;2.5">
      <formula>NOT(ISERROR(SEARCH("&lt;2.5",G169)))</formula>
    </cfRule>
    <cfRule type="cellIs" dxfId="509" priority="823" stopIfTrue="1" operator="between">
      <formula>2.5</formula>
      <formula>5</formula>
    </cfRule>
    <cfRule type="cellIs" dxfId="508" priority="824" stopIfTrue="1" operator="greaterThanOrEqual">
      <formula>5</formula>
    </cfRule>
  </conditionalFormatting>
  <conditionalFormatting sqref="L173:L180 L215:L236">
    <cfRule type="containsText" priority="809" stopIfTrue="1" operator="containsText" text="To be">
      <formula>NOT(ISERROR(SEARCH("To be",L173)))</formula>
    </cfRule>
    <cfRule type="containsBlanks" priority="810" stopIfTrue="1">
      <formula>LEN(TRIM(L173))=0</formula>
    </cfRule>
    <cfRule type="containsText" priority="811" stopIfTrue="1" operator="containsText" text="Manu">
      <formula>NOT(ISERROR(SEARCH("Manu",L173)))</formula>
    </cfRule>
  </conditionalFormatting>
  <conditionalFormatting sqref="L173:L180 L215:L236">
    <cfRule type="cellIs" dxfId="507" priority="812" stopIfTrue="1" operator="equal">
      <formula>0</formula>
    </cfRule>
    <cfRule type="containsText" dxfId="506" priority="813" stopIfTrue="1" operator="containsText" text="&lt;">
      <formula>NOT(ISERROR(SEARCH("&lt;",L173)))</formula>
    </cfRule>
    <cfRule type="cellIs" dxfId="505" priority="814" stopIfTrue="1" operator="between">
      <formula>0</formula>
      <formula>80</formula>
    </cfRule>
    <cfRule type="cellIs" dxfId="504" priority="815" stopIfTrue="1" operator="between">
      <formula>80</formula>
      <formula>85</formula>
    </cfRule>
    <cfRule type="cellIs" dxfId="503" priority="816" stopIfTrue="1" operator="between">
      <formula>85</formula>
      <formula>87</formula>
    </cfRule>
    <cfRule type="cellIs" dxfId="502" priority="817" stopIfTrue="1" operator="greaterThanOrEqual">
      <formula>87</formula>
    </cfRule>
  </conditionalFormatting>
  <conditionalFormatting sqref="L208:L214">
    <cfRule type="containsText" priority="800" stopIfTrue="1" operator="containsText" text="To be">
      <formula>NOT(ISERROR(SEARCH("To be",L208)))</formula>
    </cfRule>
    <cfRule type="containsBlanks" priority="801" stopIfTrue="1">
      <formula>LEN(TRIM(L208))=0</formula>
    </cfRule>
    <cfRule type="containsText" priority="802" stopIfTrue="1" operator="containsText" text="Manu">
      <formula>NOT(ISERROR(SEARCH("Manu",L208)))</formula>
    </cfRule>
  </conditionalFormatting>
  <conditionalFormatting sqref="L208:L214">
    <cfRule type="cellIs" dxfId="501" priority="803" stopIfTrue="1" operator="equal">
      <formula>0</formula>
    </cfRule>
    <cfRule type="containsText" dxfId="500" priority="804" stopIfTrue="1" operator="containsText" text="&lt;">
      <formula>NOT(ISERROR(SEARCH("&lt;",L208)))</formula>
    </cfRule>
    <cfRule type="cellIs" dxfId="499" priority="805" stopIfTrue="1" operator="between">
      <formula>0</formula>
      <formula>80</formula>
    </cfRule>
    <cfRule type="cellIs" dxfId="498" priority="806" stopIfTrue="1" operator="between">
      <formula>80</formula>
      <formula>85</formula>
    </cfRule>
    <cfRule type="cellIs" dxfId="497" priority="807" stopIfTrue="1" operator="between">
      <formula>85</formula>
      <formula>87</formula>
    </cfRule>
    <cfRule type="cellIs" dxfId="496" priority="808" stopIfTrue="1" operator="greaterThanOrEqual">
      <formula>87</formula>
    </cfRule>
  </conditionalFormatting>
  <conditionalFormatting sqref="L170:L172">
    <cfRule type="containsText" priority="791" stopIfTrue="1" operator="containsText" text="To be">
      <formula>NOT(ISERROR(SEARCH("To be",L170)))</formula>
    </cfRule>
    <cfRule type="containsBlanks" priority="792" stopIfTrue="1">
      <formula>LEN(TRIM(L170))=0</formula>
    </cfRule>
    <cfRule type="containsText" priority="793" stopIfTrue="1" operator="containsText" text="Manu">
      <formula>NOT(ISERROR(SEARCH("Manu",L170)))</formula>
    </cfRule>
  </conditionalFormatting>
  <conditionalFormatting sqref="L170:L172">
    <cfRule type="cellIs" dxfId="495" priority="794" stopIfTrue="1" operator="equal">
      <formula>0</formula>
    </cfRule>
    <cfRule type="containsText" dxfId="494" priority="795" stopIfTrue="1" operator="containsText" text="&lt;">
      <formula>NOT(ISERROR(SEARCH("&lt;",L170)))</formula>
    </cfRule>
    <cfRule type="cellIs" dxfId="493" priority="796" stopIfTrue="1" operator="between">
      <formula>0</formula>
      <formula>80</formula>
    </cfRule>
    <cfRule type="cellIs" dxfId="492" priority="797" stopIfTrue="1" operator="between">
      <formula>80</formula>
      <formula>85</formula>
    </cfRule>
    <cfRule type="cellIs" dxfId="491" priority="798" stopIfTrue="1" operator="between">
      <formula>85</formula>
      <formula>87</formula>
    </cfRule>
    <cfRule type="cellIs" dxfId="490" priority="799" stopIfTrue="1" operator="greaterThanOrEqual">
      <formula>87</formula>
    </cfRule>
  </conditionalFormatting>
  <conditionalFormatting sqref="L169">
    <cfRule type="containsText" priority="782" stopIfTrue="1" operator="containsText" text="To be">
      <formula>NOT(ISERROR(SEARCH("To be",L169)))</formula>
    </cfRule>
    <cfRule type="containsBlanks" priority="783" stopIfTrue="1">
      <formula>LEN(TRIM(L169))=0</formula>
    </cfRule>
    <cfRule type="containsText" priority="784" stopIfTrue="1" operator="containsText" text="Manu">
      <formula>NOT(ISERROR(SEARCH("Manu",L169)))</formula>
    </cfRule>
  </conditionalFormatting>
  <conditionalFormatting sqref="L169">
    <cfRule type="cellIs" dxfId="489" priority="785" stopIfTrue="1" operator="equal">
      <formula>0</formula>
    </cfRule>
    <cfRule type="containsText" dxfId="488" priority="786" stopIfTrue="1" operator="containsText" text="&lt;">
      <formula>NOT(ISERROR(SEARCH("&lt;",L169)))</formula>
    </cfRule>
    <cfRule type="cellIs" dxfId="487" priority="787" stopIfTrue="1" operator="between">
      <formula>0</formula>
      <formula>80</formula>
    </cfRule>
    <cfRule type="cellIs" dxfId="486" priority="788" stopIfTrue="1" operator="between">
      <formula>80</formula>
      <formula>85</formula>
    </cfRule>
    <cfRule type="cellIs" dxfId="485" priority="789" stopIfTrue="1" operator="between">
      <formula>85</formula>
      <formula>87</formula>
    </cfRule>
    <cfRule type="cellIs" dxfId="484" priority="790" stopIfTrue="1" operator="greaterThanOrEqual">
      <formula>87</formula>
    </cfRule>
  </conditionalFormatting>
  <conditionalFormatting sqref="G237:G239">
    <cfRule type="containsText" priority="775" stopIfTrue="1" operator="containsText" text="To be">
      <formula>NOT(ISERROR(SEARCH("To be",G237)))</formula>
    </cfRule>
    <cfRule type="containsBlanks" priority="776" stopIfTrue="1">
      <formula>LEN(TRIM(G237))=0</formula>
    </cfRule>
    <cfRule type="containsText" priority="777" stopIfTrue="1" operator="containsText" text="Manu">
      <formula>NOT(ISERROR(SEARCH("Manu",G237)))</formula>
    </cfRule>
  </conditionalFormatting>
  <conditionalFormatting sqref="G237:G239">
    <cfRule type="cellIs" dxfId="483" priority="778" stopIfTrue="1" operator="between">
      <formula>0</formula>
      <formula>2.5</formula>
    </cfRule>
    <cfRule type="containsText" dxfId="482" priority="779" stopIfTrue="1" operator="containsText" text="&lt;2.5">
      <formula>NOT(ISERROR(SEARCH("&lt;2.5",G237)))</formula>
    </cfRule>
    <cfRule type="cellIs" dxfId="481" priority="780" stopIfTrue="1" operator="between">
      <formula>2.5</formula>
      <formula>5</formula>
    </cfRule>
    <cfRule type="cellIs" dxfId="480" priority="781" stopIfTrue="1" operator="greaterThanOrEqual">
      <formula>5</formula>
    </cfRule>
  </conditionalFormatting>
  <conditionalFormatting sqref="G249:G252 G240:G244 G265:G266 G254:G263 G278:G280">
    <cfRule type="containsText" priority="768" stopIfTrue="1" operator="containsText" text="To be">
      <formula>NOT(ISERROR(SEARCH("To be",G240)))</formula>
    </cfRule>
    <cfRule type="containsBlanks" priority="769" stopIfTrue="1">
      <formula>LEN(TRIM(G240))=0</formula>
    </cfRule>
    <cfRule type="containsText" priority="770" stopIfTrue="1" operator="containsText" text="Manu">
      <formula>NOT(ISERROR(SEARCH("Manu",G240)))</formula>
    </cfRule>
  </conditionalFormatting>
  <conditionalFormatting sqref="G249:G252 G278:G280 G240:G244 G254:G263 G265:G267">
    <cfRule type="cellIs" dxfId="479" priority="771" stopIfTrue="1" operator="between">
      <formula>0</formula>
      <formula>2.5</formula>
    </cfRule>
    <cfRule type="containsText" dxfId="478" priority="772" stopIfTrue="1" operator="containsText" text="&lt;2.5">
      <formula>NOT(ISERROR(SEARCH("&lt;2.5",G240)))</formula>
    </cfRule>
    <cfRule type="cellIs" dxfId="477" priority="773" stopIfTrue="1" operator="between">
      <formula>2.5</formula>
      <formula>5</formula>
    </cfRule>
    <cfRule type="cellIs" dxfId="476" priority="774" stopIfTrue="1" operator="greaterThanOrEqual">
      <formula>5</formula>
    </cfRule>
  </conditionalFormatting>
  <conditionalFormatting sqref="G271:G276">
    <cfRule type="containsText" priority="761" stopIfTrue="1" operator="containsText" text="To be">
      <formula>NOT(ISERROR(SEARCH("To be",G271)))</formula>
    </cfRule>
    <cfRule type="containsBlanks" priority="762" stopIfTrue="1">
      <formula>LEN(TRIM(G271))=0</formula>
    </cfRule>
    <cfRule type="containsText" priority="763" stopIfTrue="1" operator="containsText" text="Manu">
      <formula>NOT(ISERROR(SEARCH("Manu",G271)))</formula>
    </cfRule>
  </conditionalFormatting>
  <conditionalFormatting sqref="G271:G276">
    <cfRule type="cellIs" dxfId="475" priority="764" stopIfTrue="1" operator="between">
      <formula>0</formula>
      <formula>2.5</formula>
    </cfRule>
    <cfRule type="containsText" dxfId="474" priority="765" stopIfTrue="1" operator="containsText" text="&lt;2.5">
      <formula>NOT(ISERROR(SEARCH("&lt;2.5",G271)))</formula>
    </cfRule>
    <cfRule type="cellIs" dxfId="473" priority="766" stopIfTrue="1" operator="between">
      <formula>2.5</formula>
      <formula>5</formula>
    </cfRule>
    <cfRule type="cellIs" dxfId="472" priority="767" stopIfTrue="1" operator="greaterThanOrEqual">
      <formula>5</formula>
    </cfRule>
  </conditionalFormatting>
  <conditionalFormatting sqref="G268:G270">
    <cfRule type="containsText" priority="754" stopIfTrue="1" operator="containsText" text="To be">
      <formula>NOT(ISERROR(SEARCH("To be",G268)))</formula>
    </cfRule>
    <cfRule type="containsBlanks" priority="755" stopIfTrue="1">
      <formula>LEN(TRIM(G268))=0</formula>
    </cfRule>
    <cfRule type="containsText" priority="756" stopIfTrue="1" operator="containsText" text="Manu">
      <formula>NOT(ISERROR(SEARCH("Manu",G268)))</formula>
    </cfRule>
  </conditionalFormatting>
  <conditionalFormatting sqref="G268:G270">
    <cfRule type="cellIs" dxfId="471" priority="757" stopIfTrue="1" operator="between">
      <formula>0</formula>
      <formula>2.5</formula>
    </cfRule>
    <cfRule type="containsText" dxfId="470" priority="758" stopIfTrue="1" operator="containsText" text="&lt;2.5">
      <formula>NOT(ISERROR(SEARCH("&lt;2.5",G268)))</formula>
    </cfRule>
    <cfRule type="cellIs" dxfId="469" priority="759" stopIfTrue="1" operator="between">
      <formula>2.5</formula>
      <formula>5</formula>
    </cfRule>
    <cfRule type="cellIs" dxfId="468" priority="760" stopIfTrue="1" operator="greaterThanOrEqual">
      <formula>5</formula>
    </cfRule>
  </conditionalFormatting>
  <conditionalFormatting sqref="G267">
    <cfRule type="containsText" priority="751" stopIfTrue="1" operator="containsText" text="To be">
      <formula>NOT(ISERROR(SEARCH("To be",G267)))</formula>
    </cfRule>
    <cfRule type="containsBlanks" priority="752" stopIfTrue="1">
      <formula>LEN(TRIM(G267))=0</formula>
    </cfRule>
    <cfRule type="containsText" priority="753" stopIfTrue="1" operator="containsText" text="Manu">
      <formula>NOT(ISERROR(SEARCH("Manu",G267)))</formula>
    </cfRule>
  </conditionalFormatting>
  <conditionalFormatting sqref="G247">
    <cfRule type="containsText" priority="744" stopIfTrue="1" operator="containsText" text="To be">
      <formula>NOT(ISERROR(SEARCH("To be",G247)))</formula>
    </cfRule>
    <cfRule type="containsBlanks" priority="745" stopIfTrue="1">
      <formula>LEN(TRIM(G247))=0</formula>
    </cfRule>
    <cfRule type="containsText" priority="746" stopIfTrue="1" operator="containsText" text="Manu">
      <formula>NOT(ISERROR(SEARCH("Manu",G247)))</formula>
    </cfRule>
  </conditionalFormatting>
  <conditionalFormatting sqref="G247">
    <cfRule type="cellIs" dxfId="467" priority="747" stopIfTrue="1" operator="between">
      <formula>0</formula>
      <formula>2.5</formula>
    </cfRule>
    <cfRule type="containsText" dxfId="466" priority="748" stopIfTrue="1" operator="containsText" text="&lt;2.5">
      <formula>NOT(ISERROR(SEARCH("&lt;2.5",G247)))</formula>
    </cfRule>
    <cfRule type="cellIs" dxfId="465" priority="749" stopIfTrue="1" operator="between">
      <formula>2.5</formula>
      <formula>5</formula>
    </cfRule>
    <cfRule type="cellIs" dxfId="464" priority="750" stopIfTrue="1" operator="greaterThanOrEqual">
      <formula>5</formula>
    </cfRule>
  </conditionalFormatting>
  <conditionalFormatting sqref="G253">
    <cfRule type="containsText" priority="737" stopIfTrue="1" operator="containsText" text="To be">
      <formula>NOT(ISERROR(SEARCH("To be",G253)))</formula>
    </cfRule>
    <cfRule type="containsBlanks" priority="738" stopIfTrue="1">
      <formula>LEN(TRIM(G253))=0</formula>
    </cfRule>
    <cfRule type="containsText" priority="739" stopIfTrue="1" operator="containsText" text="Manu">
      <formula>NOT(ISERROR(SEARCH("Manu",G253)))</formula>
    </cfRule>
  </conditionalFormatting>
  <conditionalFormatting sqref="G253">
    <cfRule type="cellIs" dxfId="463" priority="740" stopIfTrue="1" operator="between">
      <formula>0</formula>
      <formula>2.5</formula>
    </cfRule>
    <cfRule type="containsText" dxfId="462" priority="741" stopIfTrue="1" operator="containsText" text="&lt;2.5">
      <formula>NOT(ISERROR(SEARCH("&lt;2.5",G253)))</formula>
    </cfRule>
    <cfRule type="cellIs" dxfId="461" priority="742" stopIfTrue="1" operator="between">
      <formula>2.5</formula>
      <formula>5</formula>
    </cfRule>
    <cfRule type="cellIs" dxfId="460" priority="743" stopIfTrue="1" operator="greaterThanOrEqual">
      <formula>5</formula>
    </cfRule>
  </conditionalFormatting>
  <conditionalFormatting sqref="G246">
    <cfRule type="containsText" priority="730" stopIfTrue="1" operator="containsText" text="To be">
      <formula>NOT(ISERROR(SEARCH("To be",G246)))</formula>
    </cfRule>
    <cfRule type="containsBlanks" priority="731" stopIfTrue="1">
      <formula>LEN(TRIM(G246))=0</formula>
    </cfRule>
    <cfRule type="containsText" priority="732" stopIfTrue="1" operator="containsText" text="Manu">
      <formula>NOT(ISERROR(SEARCH("Manu",G246)))</formula>
    </cfRule>
  </conditionalFormatting>
  <conditionalFormatting sqref="G246">
    <cfRule type="cellIs" dxfId="459" priority="733" stopIfTrue="1" operator="between">
      <formula>0</formula>
      <formula>2.5</formula>
    </cfRule>
    <cfRule type="containsText" dxfId="458" priority="734" stopIfTrue="1" operator="containsText" text="&lt;2.5">
      <formula>NOT(ISERROR(SEARCH("&lt;2.5",G246)))</formula>
    </cfRule>
    <cfRule type="cellIs" dxfId="457" priority="735" stopIfTrue="1" operator="between">
      <formula>2.5</formula>
      <formula>5</formula>
    </cfRule>
    <cfRule type="cellIs" dxfId="456" priority="736" stopIfTrue="1" operator="greaterThanOrEqual">
      <formula>5</formula>
    </cfRule>
  </conditionalFormatting>
  <conditionalFormatting sqref="G277">
    <cfRule type="containsText" priority="723" stopIfTrue="1" operator="containsText" text="To be">
      <formula>NOT(ISERROR(SEARCH("To be",G277)))</formula>
    </cfRule>
    <cfRule type="containsBlanks" priority="724" stopIfTrue="1">
      <formula>LEN(TRIM(G277))=0</formula>
    </cfRule>
    <cfRule type="containsText" priority="725" stopIfTrue="1" operator="containsText" text="Manu">
      <formula>NOT(ISERROR(SEARCH("Manu",G277)))</formula>
    </cfRule>
  </conditionalFormatting>
  <conditionalFormatting sqref="G277">
    <cfRule type="cellIs" dxfId="455" priority="726" stopIfTrue="1" operator="between">
      <formula>0</formula>
      <formula>2.5</formula>
    </cfRule>
    <cfRule type="containsText" dxfId="454" priority="727" stopIfTrue="1" operator="containsText" text="&lt;2.5">
      <formula>NOT(ISERROR(SEARCH("&lt;2.5",G277)))</formula>
    </cfRule>
    <cfRule type="cellIs" dxfId="453" priority="728" stopIfTrue="1" operator="between">
      <formula>2.5</formula>
      <formula>5</formula>
    </cfRule>
    <cfRule type="cellIs" dxfId="452" priority="729" stopIfTrue="1" operator="greaterThanOrEqual">
      <formula>5</formula>
    </cfRule>
  </conditionalFormatting>
  <conditionalFormatting sqref="G264">
    <cfRule type="containsText" priority="716" stopIfTrue="1" operator="containsText" text="To be">
      <formula>NOT(ISERROR(SEARCH("To be",G264)))</formula>
    </cfRule>
    <cfRule type="containsBlanks" priority="717" stopIfTrue="1">
      <formula>LEN(TRIM(G264))=0</formula>
    </cfRule>
    <cfRule type="containsText" priority="718" stopIfTrue="1" operator="containsText" text="Manu">
      <formula>NOT(ISERROR(SEARCH("Manu",G264)))</formula>
    </cfRule>
  </conditionalFormatting>
  <conditionalFormatting sqref="G264">
    <cfRule type="cellIs" dxfId="451" priority="719" stopIfTrue="1" operator="between">
      <formula>0</formula>
      <formula>2.5</formula>
    </cfRule>
    <cfRule type="containsText" dxfId="450" priority="720" stopIfTrue="1" operator="containsText" text="&lt;2.5">
      <formula>NOT(ISERROR(SEARCH("&lt;2.5",G264)))</formula>
    </cfRule>
    <cfRule type="cellIs" dxfId="449" priority="721" stopIfTrue="1" operator="between">
      <formula>2.5</formula>
      <formula>5</formula>
    </cfRule>
    <cfRule type="cellIs" dxfId="448" priority="722" stopIfTrue="1" operator="greaterThanOrEqual">
      <formula>5</formula>
    </cfRule>
  </conditionalFormatting>
  <conditionalFormatting sqref="G245">
    <cfRule type="containsText" priority="709" stopIfTrue="1" operator="containsText" text="To be">
      <formula>NOT(ISERROR(SEARCH("To be",G245)))</formula>
    </cfRule>
    <cfRule type="containsBlanks" priority="710" stopIfTrue="1">
      <formula>LEN(TRIM(G245))=0</formula>
    </cfRule>
    <cfRule type="containsText" priority="711" stopIfTrue="1" operator="containsText" text="Manu">
      <formula>NOT(ISERROR(SEARCH("Manu",G245)))</formula>
    </cfRule>
  </conditionalFormatting>
  <conditionalFormatting sqref="G245">
    <cfRule type="cellIs" dxfId="447" priority="712" stopIfTrue="1" operator="between">
      <formula>0</formula>
      <formula>2.5</formula>
    </cfRule>
    <cfRule type="containsText" dxfId="446" priority="713" stopIfTrue="1" operator="containsText" text="&lt;2.5">
      <formula>NOT(ISERROR(SEARCH("&lt;2.5",G245)))</formula>
    </cfRule>
    <cfRule type="cellIs" dxfId="445" priority="714" stopIfTrue="1" operator="between">
      <formula>2.5</formula>
      <formula>5</formula>
    </cfRule>
    <cfRule type="cellIs" dxfId="444" priority="715" stopIfTrue="1" operator="greaterThanOrEqual">
      <formula>5</formula>
    </cfRule>
  </conditionalFormatting>
  <conditionalFormatting sqref="G248">
    <cfRule type="containsText" priority="702" stopIfTrue="1" operator="containsText" text="To be">
      <formula>NOT(ISERROR(SEARCH("To be",G248)))</formula>
    </cfRule>
    <cfRule type="containsBlanks" priority="703" stopIfTrue="1">
      <formula>LEN(TRIM(G248))=0</formula>
    </cfRule>
    <cfRule type="containsText" priority="704" stopIfTrue="1" operator="containsText" text="Manu">
      <formula>NOT(ISERROR(SEARCH("Manu",G248)))</formula>
    </cfRule>
  </conditionalFormatting>
  <conditionalFormatting sqref="G248">
    <cfRule type="cellIs" dxfId="443" priority="705" stopIfTrue="1" operator="between">
      <formula>0</formula>
      <formula>2.5</formula>
    </cfRule>
    <cfRule type="containsText" dxfId="442" priority="706" stopIfTrue="1" operator="containsText" text="&lt;2.5">
      <formula>NOT(ISERROR(SEARCH("&lt;2.5",G248)))</formula>
    </cfRule>
    <cfRule type="cellIs" dxfId="441" priority="707" stopIfTrue="1" operator="between">
      <formula>2.5</formula>
      <formula>5</formula>
    </cfRule>
    <cfRule type="cellIs" dxfId="440" priority="708" stopIfTrue="1" operator="greaterThanOrEqual">
      <formula>5</formula>
    </cfRule>
  </conditionalFormatting>
  <conditionalFormatting sqref="G281:G287">
    <cfRule type="containsText" priority="699" stopIfTrue="1" operator="containsText" text="To be">
      <formula>NOT(ISERROR(SEARCH("To be",G281)))</formula>
    </cfRule>
    <cfRule type="containsBlanks" priority="699" stopIfTrue="1">
      <formula>LEN(TRIM(G281))=0</formula>
    </cfRule>
    <cfRule type="containsText" priority="699" stopIfTrue="1" operator="containsText" text="Manu">
      <formula>NOT(ISERROR(SEARCH("Manu",G281)))</formula>
    </cfRule>
  </conditionalFormatting>
  <conditionalFormatting sqref="G281:G287">
    <cfRule type="cellIs" dxfId="439" priority="698" stopIfTrue="1" operator="between">
      <formula>0</formula>
      <formula>2.5</formula>
    </cfRule>
    <cfRule type="cellIs" dxfId="438" priority="700" stopIfTrue="1" operator="between">
      <formula>2.5</formula>
      <formula>5</formula>
    </cfRule>
    <cfRule type="cellIs" dxfId="437" priority="701" stopIfTrue="1" operator="greaterThanOrEqual">
      <formula>5</formula>
    </cfRule>
    <cfRule type="containsText" dxfId="436" priority="1605" stopIfTrue="1" operator="containsText" text="&lt;2.5">
      <formula>NOT(ISERROR(SEARCH("&lt;2.5",G281)))</formula>
    </cfRule>
  </conditionalFormatting>
  <conditionalFormatting sqref="G291:G292">
    <cfRule type="containsText" priority="692" stopIfTrue="1" operator="containsText" text="To be">
      <formula>NOT(ISERROR(SEARCH("To be",G291)))</formula>
    </cfRule>
    <cfRule type="containsBlanks" priority="692" stopIfTrue="1">
      <formula>LEN(TRIM(G291))=0</formula>
    </cfRule>
    <cfRule type="containsText" priority="692" stopIfTrue="1" operator="containsText" text="Manu">
      <formula>NOT(ISERROR(SEARCH("Manu",G291)))</formula>
    </cfRule>
  </conditionalFormatting>
  <conditionalFormatting sqref="G291:G292">
    <cfRule type="cellIs" dxfId="435" priority="691" stopIfTrue="1" operator="between">
      <formula>0</formula>
      <formula>2.5</formula>
    </cfRule>
    <cfRule type="cellIs" dxfId="434" priority="693" stopIfTrue="1" operator="between">
      <formula>2.5</formula>
      <formula>5</formula>
    </cfRule>
    <cfRule type="cellIs" dxfId="433" priority="694" stopIfTrue="1" operator="greaterThanOrEqual">
      <formula>5</formula>
    </cfRule>
    <cfRule type="containsText" dxfId="432" priority="1606" stopIfTrue="1" operator="containsText" text="&lt;2.5">
      <formula>NOT(ISERROR(SEARCH("&lt;2.5",G291)))</formula>
    </cfRule>
  </conditionalFormatting>
  <conditionalFormatting sqref="G290">
    <cfRule type="containsText" priority="685" stopIfTrue="1" operator="containsText" text="To be">
      <formula>NOT(ISERROR(SEARCH("To be",G290)))</formula>
    </cfRule>
    <cfRule type="containsBlanks" priority="685" stopIfTrue="1">
      <formula>LEN(TRIM(G290))=0</formula>
    </cfRule>
    <cfRule type="containsText" priority="685" stopIfTrue="1" operator="containsText" text="Manu">
      <formula>NOT(ISERROR(SEARCH("Manu",G290)))</formula>
    </cfRule>
  </conditionalFormatting>
  <conditionalFormatting sqref="G290">
    <cfRule type="cellIs" dxfId="431" priority="684" stopIfTrue="1" operator="between">
      <formula>0</formula>
      <formula>2.5</formula>
    </cfRule>
    <cfRule type="cellIs" dxfId="430" priority="686" stopIfTrue="1" operator="between">
      <formula>2.5</formula>
      <formula>5</formula>
    </cfRule>
    <cfRule type="cellIs" dxfId="429" priority="687" stopIfTrue="1" operator="greaterThanOrEqual">
      <formula>5</formula>
    </cfRule>
    <cfRule type="containsText" dxfId="428" priority="1607" stopIfTrue="1" operator="containsText" text="&lt;2.5">
      <formula>NOT(ISERROR(SEARCH("&lt;2.5",G290)))</formula>
    </cfRule>
  </conditionalFormatting>
  <conditionalFormatting sqref="G288:G289">
    <cfRule type="containsText" priority="678" stopIfTrue="1" operator="containsText" text="To be">
      <formula>NOT(ISERROR(SEARCH("To be",G288)))</formula>
    </cfRule>
    <cfRule type="containsBlanks" priority="678" stopIfTrue="1">
      <formula>LEN(TRIM(G288))=0</formula>
    </cfRule>
    <cfRule type="containsText" priority="678" stopIfTrue="1" operator="containsText" text="Manu">
      <formula>NOT(ISERROR(SEARCH("Manu",G288)))</formula>
    </cfRule>
  </conditionalFormatting>
  <conditionalFormatting sqref="G288:G289">
    <cfRule type="cellIs" dxfId="427" priority="677" stopIfTrue="1" operator="between">
      <formula>0</formula>
      <formula>2.5</formula>
    </cfRule>
    <cfRule type="cellIs" dxfId="426" priority="679" stopIfTrue="1" operator="between">
      <formula>2.5</formula>
      <formula>5</formula>
    </cfRule>
    <cfRule type="cellIs" dxfId="425" priority="680" stopIfTrue="1" operator="greaterThanOrEqual">
      <formula>5</formula>
    </cfRule>
    <cfRule type="containsText" dxfId="424" priority="1608" stopIfTrue="1" operator="containsText" text="&lt;2.5">
      <formula>NOT(ISERROR(SEARCH("&lt;2.5",G288)))</formula>
    </cfRule>
  </conditionalFormatting>
  <conditionalFormatting sqref="G293:G300">
    <cfRule type="containsText" priority="671" stopIfTrue="1" operator="containsText" text="To be">
      <formula>NOT(ISERROR(SEARCH("To be",G293)))</formula>
    </cfRule>
    <cfRule type="containsBlanks" priority="671" stopIfTrue="1">
      <formula>LEN(TRIM(G293))=0</formula>
    </cfRule>
    <cfRule type="containsText" priority="671" stopIfTrue="1" operator="containsText" text="Manu">
      <formula>NOT(ISERROR(SEARCH("Manu",G293)))</formula>
    </cfRule>
  </conditionalFormatting>
  <conditionalFormatting sqref="G293:G300">
    <cfRule type="cellIs" dxfId="423" priority="670" stopIfTrue="1" operator="between">
      <formula>0</formula>
      <formula>2.5</formula>
    </cfRule>
    <cfRule type="cellIs" dxfId="422" priority="672" stopIfTrue="1" operator="between">
      <formula>2.5</formula>
      <formula>5</formula>
    </cfRule>
    <cfRule type="cellIs" dxfId="421" priority="673" stopIfTrue="1" operator="greaterThanOrEqual">
      <formula>5</formula>
    </cfRule>
    <cfRule type="containsText" dxfId="420" priority="1609" stopIfTrue="1" operator="containsText" text="&lt;2.5">
      <formula>NOT(ISERROR(SEARCH("&lt;2.5",G293)))</formula>
    </cfRule>
  </conditionalFormatting>
  <conditionalFormatting sqref="L249:L252 L240:L244 L264:L266 L278:L280 L256:L260">
    <cfRule type="containsText" priority="658" stopIfTrue="1" operator="containsText" text="To be">
      <formula>NOT(ISERROR(SEARCH("To be",L240)))</formula>
    </cfRule>
    <cfRule type="containsBlanks" priority="659" stopIfTrue="1">
      <formula>LEN(TRIM(L240))=0</formula>
    </cfRule>
    <cfRule type="containsText" priority="660" stopIfTrue="1" operator="containsText" text="Manu">
      <formula>NOT(ISERROR(SEARCH("Manu",L240)))</formula>
    </cfRule>
  </conditionalFormatting>
  <conditionalFormatting sqref="L249:L252 L240:L244 L264:L266 L278:L280 L256:L260">
    <cfRule type="cellIs" dxfId="419" priority="661" stopIfTrue="1" operator="equal">
      <formula>0</formula>
    </cfRule>
    <cfRule type="containsText" dxfId="418" priority="662" stopIfTrue="1" operator="containsText" text="&lt;">
      <formula>NOT(ISERROR(SEARCH("&lt;",L240)))</formula>
    </cfRule>
    <cfRule type="cellIs" dxfId="417" priority="663" stopIfTrue="1" operator="between">
      <formula>0</formula>
      <formula>80</formula>
    </cfRule>
    <cfRule type="cellIs" dxfId="416" priority="664" stopIfTrue="1" operator="between">
      <formula>80</formula>
      <formula>85</formula>
    </cfRule>
    <cfRule type="cellIs" dxfId="415" priority="665" stopIfTrue="1" operator="between">
      <formula>85</formula>
      <formula>87</formula>
    </cfRule>
    <cfRule type="cellIs" dxfId="414" priority="666" stopIfTrue="1" operator="greaterThanOrEqual">
      <formula>87</formula>
    </cfRule>
  </conditionalFormatting>
  <conditionalFormatting sqref="L271:L277">
    <cfRule type="containsText" priority="649" stopIfTrue="1" operator="containsText" text="To be">
      <formula>NOT(ISERROR(SEARCH("To be",L271)))</formula>
    </cfRule>
    <cfRule type="containsBlanks" priority="650" stopIfTrue="1">
      <formula>LEN(TRIM(L271))=0</formula>
    </cfRule>
    <cfRule type="containsText" priority="651" stopIfTrue="1" operator="containsText" text="Manu">
      <formula>NOT(ISERROR(SEARCH("Manu",L271)))</formula>
    </cfRule>
  </conditionalFormatting>
  <conditionalFormatting sqref="L271:L277">
    <cfRule type="cellIs" dxfId="413" priority="652" stopIfTrue="1" operator="equal">
      <formula>0</formula>
    </cfRule>
    <cfRule type="containsText" dxfId="412" priority="653" stopIfTrue="1" operator="containsText" text="&lt;">
      <formula>NOT(ISERROR(SEARCH("&lt;",L271)))</formula>
    </cfRule>
    <cfRule type="cellIs" dxfId="411" priority="654" stopIfTrue="1" operator="between">
      <formula>0</formula>
      <formula>80</formula>
    </cfRule>
    <cfRule type="cellIs" dxfId="410" priority="655" stopIfTrue="1" operator="between">
      <formula>80</formula>
      <formula>85</formula>
    </cfRule>
    <cfRule type="cellIs" dxfId="409" priority="656" stopIfTrue="1" operator="between">
      <formula>85</formula>
      <formula>87</formula>
    </cfRule>
    <cfRule type="cellIs" dxfId="408" priority="657" stopIfTrue="1" operator="greaterThanOrEqual">
      <formula>87</formula>
    </cfRule>
  </conditionalFormatting>
  <conditionalFormatting sqref="L268:L270">
    <cfRule type="containsText" priority="640" stopIfTrue="1" operator="containsText" text="To be">
      <formula>NOT(ISERROR(SEARCH("To be",L268)))</formula>
    </cfRule>
    <cfRule type="containsBlanks" priority="641" stopIfTrue="1">
      <formula>LEN(TRIM(L268))=0</formula>
    </cfRule>
    <cfRule type="containsText" priority="642" stopIfTrue="1" operator="containsText" text="Manu">
      <formula>NOT(ISERROR(SEARCH("Manu",L268)))</formula>
    </cfRule>
  </conditionalFormatting>
  <conditionalFormatting sqref="L268:L270">
    <cfRule type="cellIs" dxfId="407" priority="643" stopIfTrue="1" operator="equal">
      <formula>0</formula>
    </cfRule>
    <cfRule type="containsText" dxfId="406" priority="644" stopIfTrue="1" operator="containsText" text="&lt;">
      <formula>NOT(ISERROR(SEARCH("&lt;",L268)))</formula>
    </cfRule>
    <cfRule type="cellIs" dxfId="405" priority="645" stopIfTrue="1" operator="between">
      <formula>0</formula>
      <formula>80</formula>
    </cfRule>
    <cfRule type="cellIs" dxfId="404" priority="646" stopIfTrue="1" operator="between">
      <formula>80</formula>
      <formula>85</formula>
    </cfRule>
    <cfRule type="cellIs" dxfId="403" priority="647" stopIfTrue="1" operator="between">
      <formula>85</formula>
      <formula>87</formula>
    </cfRule>
    <cfRule type="cellIs" dxfId="402" priority="648" stopIfTrue="1" operator="greaterThanOrEqual">
      <formula>87</formula>
    </cfRule>
  </conditionalFormatting>
  <conditionalFormatting sqref="L267">
    <cfRule type="containsText" priority="631" stopIfTrue="1" operator="containsText" text="To be">
      <formula>NOT(ISERROR(SEARCH("To be",L267)))</formula>
    </cfRule>
    <cfRule type="containsBlanks" priority="632" stopIfTrue="1">
      <formula>LEN(TRIM(L267))=0</formula>
    </cfRule>
    <cfRule type="containsText" priority="633" stopIfTrue="1" operator="containsText" text="Manu">
      <formula>NOT(ISERROR(SEARCH("Manu",L267)))</formula>
    </cfRule>
  </conditionalFormatting>
  <conditionalFormatting sqref="L267">
    <cfRule type="cellIs" dxfId="401" priority="634" stopIfTrue="1" operator="equal">
      <formula>0</formula>
    </cfRule>
    <cfRule type="containsText" dxfId="400" priority="635" stopIfTrue="1" operator="containsText" text="&lt;">
      <formula>NOT(ISERROR(SEARCH("&lt;",L267)))</formula>
    </cfRule>
    <cfRule type="cellIs" dxfId="399" priority="636" stopIfTrue="1" operator="between">
      <formula>0</formula>
      <formula>80</formula>
    </cfRule>
    <cfRule type="cellIs" dxfId="398" priority="637" stopIfTrue="1" operator="between">
      <formula>80</formula>
      <formula>85</formula>
    </cfRule>
    <cfRule type="cellIs" dxfId="397" priority="638" stopIfTrue="1" operator="between">
      <formula>85</formula>
      <formula>87</formula>
    </cfRule>
    <cfRule type="cellIs" dxfId="396" priority="639" stopIfTrue="1" operator="greaterThanOrEqual">
      <formula>87</formula>
    </cfRule>
  </conditionalFormatting>
  <conditionalFormatting sqref="L253">
    <cfRule type="containsText" priority="622" stopIfTrue="1" operator="containsText" text="To be">
      <formula>NOT(ISERROR(SEARCH("To be",L253)))</formula>
    </cfRule>
    <cfRule type="containsBlanks" priority="623" stopIfTrue="1">
      <formula>LEN(TRIM(L253))=0</formula>
    </cfRule>
    <cfRule type="containsText" priority="624" stopIfTrue="1" operator="containsText" text="Manu">
      <formula>NOT(ISERROR(SEARCH("Manu",L253)))</formula>
    </cfRule>
  </conditionalFormatting>
  <conditionalFormatting sqref="L253">
    <cfRule type="cellIs" dxfId="395" priority="625" stopIfTrue="1" operator="equal">
      <formula>0</formula>
    </cfRule>
    <cfRule type="containsText" dxfId="394" priority="626" stopIfTrue="1" operator="containsText" text="&lt;">
      <formula>NOT(ISERROR(SEARCH("&lt;",L253)))</formula>
    </cfRule>
    <cfRule type="cellIs" dxfId="393" priority="627" stopIfTrue="1" operator="between">
      <formula>0</formula>
      <formula>80</formula>
    </cfRule>
    <cfRule type="cellIs" dxfId="392" priority="628" stopIfTrue="1" operator="between">
      <formula>80</formula>
      <formula>85</formula>
    </cfRule>
    <cfRule type="cellIs" dxfId="391" priority="629" stopIfTrue="1" operator="between">
      <formula>85</formula>
      <formula>87</formula>
    </cfRule>
    <cfRule type="cellIs" dxfId="390" priority="630" stopIfTrue="1" operator="greaterThanOrEqual">
      <formula>87</formula>
    </cfRule>
  </conditionalFormatting>
  <conditionalFormatting sqref="L246">
    <cfRule type="containsText" priority="613" stopIfTrue="1" operator="containsText" text="To be">
      <formula>NOT(ISERROR(SEARCH("To be",L246)))</formula>
    </cfRule>
    <cfRule type="containsBlanks" priority="614" stopIfTrue="1">
      <formula>LEN(TRIM(L246))=0</formula>
    </cfRule>
    <cfRule type="containsText" priority="615" stopIfTrue="1" operator="containsText" text="Manu">
      <formula>NOT(ISERROR(SEARCH("Manu",L246)))</formula>
    </cfRule>
  </conditionalFormatting>
  <conditionalFormatting sqref="L246">
    <cfRule type="cellIs" dxfId="389" priority="616" stopIfTrue="1" operator="equal">
      <formula>0</formula>
    </cfRule>
    <cfRule type="containsText" dxfId="388" priority="617" stopIfTrue="1" operator="containsText" text="&lt;">
      <formula>NOT(ISERROR(SEARCH("&lt;",L246)))</formula>
    </cfRule>
    <cfRule type="cellIs" dxfId="387" priority="618" stopIfTrue="1" operator="between">
      <formula>0</formula>
      <formula>80</formula>
    </cfRule>
    <cfRule type="cellIs" dxfId="386" priority="619" stopIfTrue="1" operator="between">
      <formula>80</formula>
      <formula>85</formula>
    </cfRule>
    <cfRule type="cellIs" dxfId="385" priority="620" stopIfTrue="1" operator="between">
      <formula>85</formula>
      <formula>87</formula>
    </cfRule>
    <cfRule type="cellIs" dxfId="384" priority="621" stopIfTrue="1" operator="greaterThanOrEqual">
      <formula>87</formula>
    </cfRule>
  </conditionalFormatting>
  <conditionalFormatting sqref="L247">
    <cfRule type="containsText" priority="604" stopIfTrue="1" operator="containsText" text="To be">
      <formula>NOT(ISERROR(SEARCH("To be",L247)))</formula>
    </cfRule>
    <cfRule type="containsBlanks" priority="605" stopIfTrue="1">
      <formula>LEN(TRIM(L247))=0</formula>
    </cfRule>
    <cfRule type="containsText" priority="606" stopIfTrue="1" operator="containsText" text="Manu">
      <formula>NOT(ISERROR(SEARCH("Manu",L247)))</formula>
    </cfRule>
  </conditionalFormatting>
  <conditionalFormatting sqref="L247">
    <cfRule type="cellIs" dxfId="383" priority="607" stopIfTrue="1" operator="equal">
      <formula>0</formula>
    </cfRule>
    <cfRule type="containsText" dxfId="382" priority="608" stopIfTrue="1" operator="containsText" text="&lt;">
      <formula>NOT(ISERROR(SEARCH("&lt;",L247)))</formula>
    </cfRule>
    <cfRule type="cellIs" dxfId="381" priority="609" stopIfTrue="1" operator="between">
      <formula>0</formula>
      <formula>80</formula>
    </cfRule>
    <cfRule type="cellIs" dxfId="380" priority="610" stopIfTrue="1" operator="between">
      <formula>80</formula>
      <formula>85</formula>
    </cfRule>
    <cfRule type="cellIs" dxfId="379" priority="611" stopIfTrue="1" operator="between">
      <formula>85</formula>
      <formula>87</formula>
    </cfRule>
    <cfRule type="cellIs" dxfId="378" priority="612" stopIfTrue="1" operator="greaterThanOrEqual">
      <formula>87</formula>
    </cfRule>
  </conditionalFormatting>
  <conditionalFormatting sqref="L254:L255">
    <cfRule type="containsText" priority="595" stopIfTrue="1" operator="containsText" text="To be">
      <formula>NOT(ISERROR(SEARCH("To be",L254)))</formula>
    </cfRule>
    <cfRule type="containsBlanks" priority="596" stopIfTrue="1">
      <formula>LEN(TRIM(L254))=0</formula>
    </cfRule>
    <cfRule type="containsText" priority="597" stopIfTrue="1" operator="containsText" text="Manu">
      <formula>NOT(ISERROR(SEARCH("Manu",L254)))</formula>
    </cfRule>
  </conditionalFormatting>
  <conditionalFormatting sqref="L254:L255">
    <cfRule type="cellIs" dxfId="377" priority="598" stopIfTrue="1" operator="equal">
      <formula>0</formula>
    </cfRule>
    <cfRule type="containsText" dxfId="376" priority="599" stopIfTrue="1" operator="containsText" text="&lt;">
      <formula>NOT(ISERROR(SEARCH("&lt;",L254)))</formula>
    </cfRule>
    <cfRule type="cellIs" dxfId="375" priority="600" stopIfTrue="1" operator="between">
      <formula>0</formula>
      <formula>80</formula>
    </cfRule>
    <cfRule type="cellIs" dxfId="374" priority="601" stopIfTrue="1" operator="between">
      <formula>80</formula>
      <formula>85</formula>
    </cfRule>
    <cfRule type="cellIs" dxfId="373" priority="602" stopIfTrue="1" operator="between">
      <formula>85</formula>
      <formula>87</formula>
    </cfRule>
    <cfRule type="cellIs" dxfId="372" priority="603" stopIfTrue="1" operator="greaterThanOrEqual">
      <formula>87</formula>
    </cfRule>
  </conditionalFormatting>
  <conditionalFormatting sqref="L261:L262">
    <cfRule type="containsText" priority="586" stopIfTrue="1" operator="containsText" text="To be">
      <formula>NOT(ISERROR(SEARCH("To be",L261)))</formula>
    </cfRule>
    <cfRule type="containsBlanks" priority="587" stopIfTrue="1">
      <formula>LEN(TRIM(L261))=0</formula>
    </cfRule>
    <cfRule type="containsText" priority="588" stopIfTrue="1" operator="containsText" text="Manu">
      <formula>NOT(ISERROR(SEARCH("Manu",L261)))</formula>
    </cfRule>
  </conditionalFormatting>
  <conditionalFormatting sqref="L261:L262">
    <cfRule type="cellIs" dxfId="371" priority="589" stopIfTrue="1" operator="equal">
      <formula>0</formula>
    </cfRule>
    <cfRule type="containsText" dxfId="370" priority="590" stopIfTrue="1" operator="containsText" text="&lt;">
      <formula>NOT(ISERROR(SEARCH("&lt;",L261)))</formula>
    </cfRule>
    <cfRule type="cellIs" dxfId="369" priority="591" stopIfTrue="1" operator="between">
      <formula>0</formula>
      <formula>80</formula>
    </cfRule>
    <cfRule type="cellIs" dxfId="368" priority="592" stopIfTrue="1" operator="between">
      <formula>80</formula>
      <formula>85</formula>
    </cfRule>
    <cfRule type="cellIs" dxfId="367" priority="593" stopIfTrue="1" operator="between">
      <formula>85</formula>
      <formula>87</formula>
    </cfRule>
    <cfRule type="cellIs" dxfId="366" priority="594" stopIfTrue="1" operator="greaterThanOrEqual">
      <formula>87</formula>
    </cfRule>
  </conditionalFormatting>
  <conditionalFormatting sqref="L245">
    <cfRule type="containsText" priority="577" stopIfTrue="1" operator="containsText" text="To be">
      <formula>NOT(ISERROR(SEARCH("To be",L245)))</formula>
    </cfRule>
    <cfRule type="containsBlanks" priority="578" stopIfTrue="1">
      <formula>LEN(TRIM(L245))=0</formula>
    </cfRule>
    <cfRule type="containsText" priority="579" stopIfTrue="1" operator="containsText" text="Manu">
      <formula>NOT(ISERROR(SEARCH("Manu",L245)))</formula>
    </cfRule>
  </conditionalFormatting>
  <conditionalFormatting sqref="L245">
    <cfRule type="cellIs" dxfId="365" priority="580" stopIfTrue="1" operator="equal">
      <formula>0</formula>
    </cfRule>
    <cfRule type="containsText" dxfId="364" priority="581" stopIfTrue="1" operator="containsText" text="&lt;">
      <formula>NOT(ISERROR(SEARCH("&lt;",L245)))</formula>
    </cfRule>
    <cfRule type="cellIs" dxfId="363" priority="582" stopIfTrue="1" operator="between">
      <formula>0</formula>
      <formula>80</formula>
    </cfRule>
    <cfRule type="cellIs" dxfId="362" priority="583" stopIfTrue="1" operator="between">
      <formula>80</formula>
      <formula>85</formula>
    </cfRule>
    <cfRule type="cellIs" dxfId="361" priority="584" stopIfTrue="1" operator="between">
      <formula>85</formula>
      <formula>87</formula>
    </cfRule>
    <cfRule type="cellIs" dxfId="360" priority="585" stopIfTrue="1" operator="greaterThanOrEqual">
      <formula>87</formula>
    </cfRule>
  </conditionalFormatting>
  <conditionalFormatting sqref="L248">
    <cfRule type="containsText" priority="568" stopIfTrue="1" operator="containsText" text="To be">
      <formula>NOT(ISERROR(SEARCH("To be",L248)))</formula>
    </cfRule>
    <cfRule type="containsBlanks" priority="569" stopIfTrue="1">
      <formula>LEN(TRIM(L248))=0</formula>
    </cfRule>
    <cfRule type="containsText" priority="570" stopIfTrue="1" operator="containsText" text="Manu">
      <formula>NOT(ISERROR(SEARCH("Manu",L248)))</formula>
    </cfRule>
  </conditionalFormatting>
  <conditionalFormatting sqref="L248">
    <cfRule type="cellIs" dxfId="359" priority="571" stopIfTrue="1" operator="equal">
      <formula>0</formula>
    </cfRule>
    <cfRule type="containsText" dxfId="358" priority="572" stopIfTrue="1" operator="containsText" text="&lt;">
      <formula>NOT(ISERROR(SEARCH("&lt;",L248)))</formula>
    </cfRule>
    <cfRule type="cellIs" dxfId="357" priority="573" stopIfTrue="1" operator="between">
      <formula>0</formula>
      <formula>80</formula>
    </cfRule>
    <cfRule type="cellIs" dxfId="356" priority="574" stopIfTrue="1" operator="between">
      <formula>80</formula>
      <formula>85</formula>
    </cfRule>
    <cfRule type="cellIs" dxfId="355" priority="575" stopIfTrue="1" operator="between">
      <formula>85</formula>
      <formula>87</formula>
    </cfRule>
    <cfRule type="cellIs" dxfId="354" priority="576" stopIfTrue="1" operator="greaterThanOrEqual">
      <formula>87</formula>
    </cfRule>
  </conditionalFormatting>
  <conditionalFormatting sqref="L281:L287 L295:L300">
    <cfRule type="containsText" priority="559" stopIfTrue="1" operator="containsText" text="To be">
      <formula>NOT(ISERROR(SEARCH("To be",L281)))</formula>
    </cfRule>
    <cfRule type="containsBlanks" priority="560" stopIfTrue="1">
      <formula>LEN(TRIM(L281))=0</formula>
    </cfRule>
    <cfRule type="containsText" priority="561" stopIfTrue="1" operator="containsText" text="Manu">
      <formula>NOT(ISERROR(SEARCH("Manu",L281)))</formula>
    </cfRule>
  </conditionalFormatting>
  <conditionalFormatting sqref="L281:L287 L295:L300">
    <cfRule type="cellIs" dxfId="353" priority="562" stopIfTrue="1" operator="equal">
      <formula>0</formula>
    </cfRule>
    <cfRule type="containsText" dxfId="352" priority="563" stopIfTrue="1" operator="containsText" text="&lt;">
      <formula>NOT(ISERROR(SEARCH("&lt;",L281)))</formula>
    </cfRule>
    <cfRule type="cellIs" dxfId="351" priority="564" stopIfTrue="1" operator="between">
      <formula>0</formula>
      <formula>80</formula>
    </cfRule>
    <cfRule type="cellIs" dxfId="350" priority="565" stopIfTrue="1" operator="between">
      <formula>80</formula>
      <formula>85</formula>
    </cfRule>
    <cfRule type="cellIs" dxfId="349" priority="566" stopIfTrue="1" operator="between">
      <formula>85</formula>
      <formula>87</formula>
    </cfRule>
    <cfRule type="cellIs" dxfId="348" priority="567" stopIfTrue="1" operator="greaterThanOrEqual">
      <formula>87</formula>
    </cfRule>
  </conditionalFormatting>
  <conditionalFormatting sqref="L291:L292">
    <cfRule type="containsText" priority="550" stopIfTrue="1" operator="containsText" text="To be">
      <formula>NOT(ISERROR(SEARCH("To be",L291)))</formula>
    </cfRule>
    <cfRule type="containsBlanks" priority="551" stopIfTrue="1">
      <formula>LEN(TRIM(L291))=0</formula>
    </cfRule>
    <cfRule type="containsText" priority="552" stopIfTrue="1" operator="containsText" text="Manu">
      <formula>NOT(ISERROR(SEARCH("Manu",L291)))</formula>
    </cfRule>
  </conditionalFormatting>
  <conditionalFormatting sqref="L291:L292">
    <cfRule type="cellIs" dxfId="347" priority="553" stopIfTrue="1" operator="equal">
      <formula>0</formula>
    </cfRule>
    <cfRule type="containsText" dxfId="346" priority="554" stopIfTrue="1" operator="containsText" text="&lt;">
      <formula>NOT(ISERROR(SEARCH("&lt;",L291)))</formula>
    </cfRule>
    <cfRule type="cellIs" dxfId="345" priority="555" stopIfTrue="1" operator="between">
      <formula>0</formula>
      <formula>80</formula>
    </cfRule>
    <cfRule type="cellIs" dxfId="344" priority="556" stopIfTrue="1" operator="between">
      <formula>80</formula>
      <formula>85</formula>
    </cfRule>
    <cfRule type="cellIs" dxfId="343" priority="557" stopIfTrue="1" operator="between">
      <formula>85</formula>
      <formula>87</formula>
    </cfRule>
    <cfRule type="cellIs" dxfId="342" priority="558" stopIfTrue="1" operator="greaterThanOrEqual">
      <formula>87</formula>
    </cfRule>
  </conditionalFormatting>
  <conditionalFormatting sqref="L290">
    <cfRule type="containsText" priority="541" stopIfTrue="1" operator="containsText" text="To be">
      <formula>NOT(ISERROR(SEARCH("To be",L290)))</formula>
    </cfRule>
    <cfRule type="containsBlanks" priority="542" stopIfTrue="1">
      <formula>LEN(TRIM(L290))=0</formula>
    </cfRule>
    <cfRule type="containsText" priority="543" stopIfTrue="1" operator="containsText" text="Manu">
      <formula>NOT(ISERROR(SEARCH("Manu",L290)))</formula>
    </cfRule>
  </conditionalFormatting>
  <conditionalFormatting sqref="L290">
    <cfRule type="cellIs" dxfId="341" priority="544" stopIfTrue="1" operator="equal">
      <formula>0</formula>
    </cfRule>
    <cfRule type="containsText" dxfId="340" priority="545" stopIfTrue="1" operator="containsText" text="&lt;">
      <formula>NOT(ISERROR(SEARCH("&lt;",L290)))</formula>
    </cfRule>
    <cfRule type="cellIs" dxfId="339" priority="546" stopIfTrue="1" operator="between">
      <formula>0</formula>
      <formula>80</formula>
    </cfRule>
    <cfRule type="cellIs" dxfId="338" priority="547" stopIfTrue="1" operator="between">
      <formula>80</formula>
      <formula>85</formula>
    </cfRule>
    <cfRule type="cellIs" dxfId="337" priority="548" stopIfTrue="1" operator="between">
      <formula>85</formula>
      <formula>87</formula>
    </cfRule>
    <cfRule type="cellIs" dxfId="336" priority="549" stopIfTrue="1" operator="greaterThanOrEqual">
      <formula>87</formula>
    </cfRule>
  </conditionalFormatting>
  <conditionalFormatting sqref="L288:L289">
    <cfRule type="containsText" priority="532" stopIfTrue="1" operator="containsText" text="To be">
      <formula>NOT(ISERROR(SEARCH("To be",L288)))</formula>
    </cfRule>
    <cfRule type="containsBlanks" priority="533" stopIfTrue="1">
      <formula>LEN(TRIM(L288))=0</formula>
    </cfRule>
    <cfRule type="containsText" priority="534" stopIfTrue="1" operator="containsText" text="Manu">
      <formula>NOT(ISERROR(SEARCH("Manu",L288)))</formula>
    </cfRule>
  </conditionalFormatting>
  <conditionalFormatting sqref="L288:L289">
    <cfRule type="cellIs" dxfId="335" priority="535" stopIfTrue="1" operator="equal">
      <formula>0</formula>
    </cfRule>
    <cfRule type="containsText" dxfId="334" priority="536" stopIfTrue="1" operator="containsText" text="&lt;">
      <formula>NOT(ISERROR(SEARCH("&lt;",L288)))</formula>
    </cfRule>
    <cfRule type="cellIs" dxfId="333" priority="537" stopIfTrue="1" operator="between">
      <formula>0</formula>
      <formula>80</formula>
    </cfRule>
    <cfRule type="cellIs" dxfId="332" priority="538" stopIfTrue="1" operator="between">
      <formula>80</formula>
      <formula>85</formula>
    </cfRule>
    <cfRule type="cellIs" dxfId="331" priority="539" stopIfTrue="1" operator="between">
      <formula>85</formula>
      <formula>87</formula>
    </cfRule>
    <cfRule type="cellIs" dxfId="330" priority="540" stopIfTrue="1" operator="greaterThanOrEqual">
      <formula>87</formula>
    </cfRule>
  </conditionalFormatting>
  <conditionalFormatting sqref="L293:L294">
    <cfRule type="containsText" priority="523" stopIfTrue="1" operator="containsText" text="To be">
      <formula>NOT(ISERROR(SEARCH("To be",L293)))</formula>
    </cfRule>
    <cfRule type="containsBlanks" priority="524" stopIfTrue="1">
      <formula>LEN(TRIM(L293))=0</formula>
    </cfRule>
    <cfRule type="containsText" priority="525" stopIfTrue="1" operator="containsText" text="Manu">
      <formula>NOT(ISERROR(SEARCH("Manu",L293)))</formula>
    </cfRule>
  </conditionalFormatting>
  <conditionalFormatting sqref="L293:L294">
    <cfRule type="cellIs" dxfId="329" priority="526" stopIfTrue="1" operator="equal">
      <formula>0</formula>
    </cfRule>
    <cfRule type="containsText" dxfId="328" priority="527" stopIfTrue="1" operator="containsText" text="&lt;">
      <formula>NOT(ISERROR(SEARCH("&lt;",L293)))</formula>
    </cfRule>
    <cfRule type="cellIs" dxfId="327" priority="528" stopIfTrue="1" operator="between">
      <formula>0</formula>
      <formula>80</formula>
    </cfRule>
    <cfRule type="cellIs" dxfId="326" priority="529" stopIfTrue="1" operator="between">
      <formula>80</formula>
      <formula>85</formula>
    </cfRule>
    <cfRule type="cellIs" dxfId="325" priority="530" stopIfTrue="1" operator="between">
      <formula>85</formula>
      <formula>87</formula>
    </cfRule>
    <cfRule type="cellIs" dxfId="324" priority="531" stopIfTrue="1" operator="greaterThanOrEqual">
      <formula>87</formula>
    </cfRule>
  </conditionalFormatting>
  <conditionalFormatting sqref="G302 G309 G304:G307">
    <cfRule type="containsText" priority="516" stopIfTrue="1" operator="containsText" text="To be">
      <formula>NOT(ISERROR(SEARCH("To be",G302)))</formula>
    </cfRule>
    <cfRule type="containsBlanks" priority="517" stopIfTrue="1">
      <formula>LEN(TRIM(G302))=0</formula>
    </cfRule>
    <cfRule type="containsText" priority="518" stopIfTrue="1" operator="containsText" text="Manu">
      <formula>NOT(ISERROR(SEARCH("Manu",G302)))</formula>
    </cfRule>
  </conditionalFormatting>
  <conditionalFormatting sqref="G302 G309 G304:G307">
    <cfRule type="cellIs" dxfId="323" priority="519" stopIfTrue="1" operator="between">
      <formula>0</formula>
      <formula>2.5</formula>
    </cfRule>
    <cfRule type="containsText" dxfId="322" priority="520" stopIfTrue="1" operator="containsText" text="&lt;2.5">
      <formula>NOT(ISERROR(SEARCH("&lt;2.5",G302)))</formula>
    </cfRule>
    <cfRule type="cellIs" dxfId="321" priority="521" stopIfTrue="1" operator="between">
      <formula>2.5</formula>
      <formula>5</formula>
    </cfRule>
    <cfRule type="cellIs" dxfId="320" priority="522" stopIfTrue="1" operator="greaterThanOrEqual">
      <formula>5</formula>
    </cfRule>
  </conditionalFormatting>
  <conditionalFormatting sqref="G301">
    <cfRule type="containsText" priority="509" stopIfTrue="1" operator="containsText" text="To be">
      <formula>NOT(ISERROR(SEARCH("To be",G301)))</formula>
    </cfRule>
    <cfRule type="containsBlanks" priority="510" stopIfTrue="1">
      <formula>LEN(TRIM(G301))=0</formula>
    </cfRule>
    <cfRule type="containsText" priority="511" stopIfTrue="1" operator="containsText" text="Manu">
      <formula>NOT(ISERROR(SEARCH("Manu",G301)))</formula>
    </cfRule>
  </conditionalFormatting>
  <conditionalFormatting sqref="G301">
    <cfRule type="cellIs" dxfId="319" priority="512" stopIfTrue="1" operator="between">
      <formula>0</formula>
      <formula>2.5</formula>
    </cfRule>
    <cfRule type="containsText" dxfId="318" priority="513" stopIfTrue="1" operator="containsText" text="&lt;2.5">
      <formula>NOT(ISERROR(SEARCH("&lt;2.5",G301)))</formula>
    </cfRule>
    <cfRule type="cellIs" dxfId="317" priority="514" stopIfTrue="1" operator="between">
      <formula>2.5</formula>
      <formula>5</formula>
    </cfRule>
    <cfRule type="cellIs" dxfId="316" priority="515" stopIfTrue="1" operator="greaterThanOrEqual">
      <formula>5</formula>
    </cfRule>
  </conditionalFormatting>
  <conditionalFormatting sqref="L301:L302 L304:L309">
    <cfRule type="containsText" priority="500" stopIfTrue="1" operator="containsText" text="To be">
      <formula>NOT(ISERROR(SEARCH("To be",L301)))</formula>
    </cfRule>
    <cfRule type="containsBlanks" priority="501" stopIfTrue="1">
      <formula>LEN(TRIM(L301))=0</formula>
    </cfRule>
    <cfRule type="containsText" priority="502" stopIfTrue="1" operator="containsText" text="Manu">
      <formula>NOT(ISERROR(SEARCH("Manu",L301)))</formula>
    </cfRule>
  </conditionalFormatting>
  <conditionalFormatting sqref="L301:L302 L304:L309">
    <cfRule type="cellIs" dxfId="315" priority="503" stopIfTrue="1" operator="equal">
      <formula>0</formula>
    </cfRule>
    <cfRule type="containsText" dxfId="314" priority="504" stopIfTrue="1" operator="containsText" text="&lt;">
      <formula>NOT(ISERROR(SEARCH("&lt;",L301)))</formula>
    </cfRule>
    <cfRule type="cellIs" dxfId="313" priority="505" stopIfTrue="1" operator="between">
      <formula>0</formula>
      <formula>80</formula>
    </cfRule>
    <cfRule type="cellIs" dxfId="312" priority="506" stopIfTrue="1" operator="between">
      <formula>80</formula>
      <formula>85</formula>
    </cfRule>
    <cfRule type="cellIs" dxfId="311" priority="507" stopIfTrue="1" operator="between">
      <formula>85</formula>
      <formula>87</formula>
    </cfRule>
    <cfRule type="cellIs" dxfId="310" priority="508" stopIfTrue="1" operator="greaterThanOrEqual">
      <formula>87</formula>
    </cfRule>
  </conditionalFormatting>
  <conditionalFormatting sqref="G310:G317">
    <cfRule type="containsText" priority="493" stopIfTrue="1" operator="containsText" text="To be">
      <formula>NOT(ISERROR(SEARCH("To be",G310)))</formula>
    </cfRule>
    <cfRule type="containsBlanks" priority="494" stopIfTrue="1">
      <formula>LEN(TRIM(G310))=0</formula>
    </cfRule>
    <cfRule type="containsText" priority="495" stopIfTrue="1" operator="containsText" text="Manu">
      <formula>NOT(ISERROR(SEARCH("Manu",G310)))</formula>
    </cfRule>
  </conditionalFormatting>
  <conditionalFormatting sqref="G310:G317">
    <cfRule type="cellIs" dxfId="309" priority="496" stopIfTrue="1" operator="between">
      <formula>0</formula>
      <formula>2.5</formula>
    </cfRule>
    <cfRule type="containsText" dxfId="308" priority="497" stopIfTrue="1" operator="containsText" text="&lt;2.5">
      <formula>NOT(ISERROR(SEARCH("&lt;2.5",G310)))</formula>
    </cfRule>
    <cfRule type="cellIs" dxfId="307" priority="498" stopIfTrue="1" operator="between">
      <formula>2.5</formula>
      <formula>5</formula>
    </cfRule>
    <cfRule type="cellIs" dxfId="306" priority="499" stopIfTrue="1" operator="greaterThanOrEqual">
      <formula>5</formula>
    </cfRule>
  </conditionalFormatting>
  <conditionalFormatting sqref="G324 G326 G318">
    <cfRule type="containsText" priority="486" stopIfTrue="1" operator="containsText" text="To be">
      <formula>NOT(ISERROR(SEARCH("To be",G318)))</formula>
    </cfRule>
    <cfRule type="containsBlanks" priority="487" stopIfTrue="1">
      <formula>LEN(TRIM(G318))=0</formula>
    </cfRule>
    <cfRule type="containsText" priority="488" stopIfTrue="1" operator="containsText" text="Manu">
      <formula>NOT(ISERROR(SEARCH("Manu",G318)))</formula>
    </cfRule>
  </conditionalFormatting>
  <conditionalFormatting sqref="G324 G326 G318">
    <cfRule type="cellIs" dxfId="305" priority="489" stopIfTrue="1" operator="between">
      <formula>0</formula>
      <formula>2.5</formula>
    </cfRule>
    <cfRule type="containsText" dxfId="304" priority="490" stopIfTrue="1" operator="containsText" text="&lt;2.5">
      <formula>NOT(ISERROR(SEARCH("&lt;2.5",G318)))</formula>
    </cfRule>
    <cfRule type="cellIs" dxfId="303" priority="491" stopIfTrue="1" operator="between">
      <formula>2.5</formula>
      <formula>5</formula>
    </cfRule>
    <cfRule type="cellIs" dxfId="302" priority="492" stopIfTrue="1" operator="greaterThanOrEqual">
      <formula>5</formula>
    </cfRule>
  </conditionalFormatting>
  <conditionalFormatting sqref="G319">
    <cfRule type="containsText" priority="479" stopIfTrue="1" operator="containsText" text="To be">
      <formula>NOT(ISERROR(SEARCH("To be",G319)))</formula>
    </cfRule>
    <cfRule type="containsBlanks" priority="480" stopIfTrue="1">
      <formula>LEN(TRIM(G319))=0</formula>
    </cfRule>
    <cfRule type="containsText" priority="481" stopIfTrue="1" operator="containsText" text="Manu">
      <formula>NOT(ISERROR(SEARCH("Manu",G319)))</formula>
    </cfRule>
  </conditionalFormatting>
  <conditionalFormatting sqref="G319">
    <cfRule type="cellIs" dxfId="301" priority="482" stopIfTrue="1" operator="between">
      <formula>0</formula>
      <formula>2.5</formula>
    </cfRule>
    <cfRule type="containsText" dxfId="300" priority="483" stopIfTrue="1" operator="containsText" text="&lt;2.5">
      <formula>NOT(ISERROR(SEARCH("&lt;2.5",G319)))</formula>
    </cfRule>
    <cfRule type="cellIs" dxfId="299" priority="484" stopIfTrue="1" operator="between">
      <formula>2.5</formula>
      <formula>5</formula>
    </cfRule>
    <cfRule type="cellIs" dxfId="298" priority="485" stopIfTrue="1" operator="greaterThanOrEqual">
      <formula>5</formula>
    </cfRule>
  </conditionalFormatting>
  <conditionalFormatting sqref="G320:G322">
    <cfRule type="containsText" priority="472" stopIfTrue="1" operator="containsText" text="To be">
      <formula>NOT(ISERROR(SEARCH("To be",G320)))</formula>
    </cfRule>
    <cfRule type="containsBlanks" priority="473" stopIfTrue="1">
      <formula>LEN(TRIM(G320))=0</formula>
    </cfRule>
    <cfRule type="containsText" priority="474" stopIfTrue="1" operator="containsText" text="Manu">
      <formula>NOT(ISERROR(SEARCH("Manu",G320)))</formula>
    </cfRule>
  </conditionalFormatting>
  <conditionalFormatting sqref="G320:G322">
    <cfRule type="cellIs" dxfId="297" priority="475" stopIfTrue="1" operator="between">
      <formula>0</formula>
      <formula>2.5</formula>
    </cfRule>
    <cfRule type="containsText" dxfId="296" priority="476" stopIfTrue="1" operator="containsText" text="&lt;2.5">
      <formula>NOT(ISERROR(SEARCH("&lt;2.5",G320)))</formula>
    </cfRule>
    <cfRule type="cellIs" dxfId="295" priority="477" stopIfTrue="1" operator="between">
      <formula>2.5</formula>
      <formula>5</formula>
    </cfRule>
    <cfRule type="cellIs" dxfId="294" priority="478" stopIfTrue="1" operator="greaterThanOrEqual">
      <formula>5</formula>
    </cfRule>
  </conditionalFormatting>
  <conditionalFormatting sqref="G323">
    <cfRule type="containsText" priority="465" stopIfTrue="1" operator="containsText" text="To be">
      <formula>NOT(ISERROR(SEARCH("To be",G323)))</formula>
    </cfRule>
    <cfRule type="containsBlanks" priority="466" stopIfTrue="1">
      <formula>LEN(TRIM(G323))=0</formula>
    </cfRule>
    <cfRule type="containsText" priority="467" stopIfTrue="1" operator="containsText" text="Manu">
      <formula>NOT(ISERROR(SEARCH("Manu",G323)))</formula>
    </cfRule>
  </conditionalFormatting>
  <conditionalFormatting sqref="G323">
    <cfRule type="cellIs" dxfId="293" priority="468" stopIfTrue="1" operator="between">
      <formula>0</formula>
      <formula>2.5</formula>
    </cfRule>
    <cfRule type="containsText" dxfId="292" priority="469" stopIfTrue="1" operator="containsText" text="&lt;2.5">
      <formula>NOT(ISERROR(SEARCH("&lt;2.5",G323)))</formula>
    </cfRule>
    <cfRule type="cellIs" dxfId="291" priority="470" stopIfTrue="1" operator="between">
      <formula>2.5</formula>
      <formula>5</formula>
    </cfRule>
    <cfRule type="cellIs" dxfId="290" priority="471" stopIfTrue="1" operator="greaterThanOrEqual">
      <formula>5</formula>
    </cfRule>
  </conditionalFormatting>
  <conditionalFormatting sqref="G325">
    <cfRule type="containsText" priority="458" stopIfTrue="1" operator="containsText" text="To be">
      <formula>NOT(ISERROR(SEARCH("To be",G325)))</formula>
    </cfRule>
    <cfRule type="containsBlanks" priority="459" stopIfTrue="1">
      <formula>LEN(TRIM(G325))=0</formula>
    </cfRule>
    <cfRule type="containsText" priority="460" stopIfTrue="1" operator="containsText" text="Manu">
      <formula>NOT(ISERROR(SEARCH("Manu",G325)))</formula>
    </cfRule>
  </conditionalFormatting>
  <conditionalFormatting sqref="G325">
    <cfRule type="cellIs" dxfId="289" priority="461" stopIfTrue="1" operator="between">
      <formula>0</formula>
      <formula>2.5</formula>
    </cfRule>
    <cfRule type="containsText" dxfId="288" priority="462" stopIfTrue="1" operator="containsText" text="&lt;2.5">
      <formula>NOT(ISERROR(SEARCH("&lt;2.5",G325)))</formula>
    </cfRule>
    <cfRule type="cellIs" dxfId="287" priority="463" stopIfTrue="1" operator="between">
      <formula>2.5</formula>
      <formula>5</formula>
    </cfRule>
    <cfRule type="cellIs" dxfId="286" priority="464" stopIfTrue="1" operator="greaterThanOrEqual">
      <formula>5</formula>
    </cfRule>
  </conditionalFormatting>
  <conditionalFormatting sqref="G327">
    <cfRule type="containsText" priority="451" stopIfTrue="1" operator="containsText" text="To be">
      <formula>NOT(ISERROR(SEARCH("To be",G327)))</formula>
    </cfRule>
    <cfRule type="containsBlanks" priority="452" stopIfTrue="1">
      <formula>LEN(TRIM(G327))=0</formula>
    </cfRule>
    <cfRule type="containsText" priority="453" stopIfTrue="1" operator="containsText" text="Manu">
      <formula>NOT(ISERROR(SEARCH("Manu",G327)))</formula>
    </cfRule>
  </conditionalFormatting>
  <conditionalFormatting sqref="G327">
    <cfRule type="cellIs" dxfId="285" priority="454" stopIfTrue="1" operator="between">
      <formula>0</formula>
      <formula>2.5</formula>
    </cfRule>
    <cfRule type="containsText" dxfId="284" priority="455" stopIfTrue="1" operator="containsText" text="&lt;2.5">
      <formula>NOT(ISERROR(SEARCH("&lt;2.5",G327)))</formula>
    </cfRule>
    <cfRule type="cellIs" dxfId="283" priority="456" stopIfTrue="1" operator="between">
      <formula>2.5</formula>
      <formula>5</formula>
    </cfRule>
    <cfRule type="cellIs" dxfId="282" priority="457" stopIfTrue="1" operator="greaterThanOrEqual">
      <formula>5</formula>
    </cfRule>
  </conditionalFormatting>
  <conditionalFormatting sqref="L324 L326 L318">
    <cfRule type="containsText" priority="442" stopIfTrue="1" operator="containsText" text="To be">
      <formula>NOT(ISERROR(SEARCH("To be",L318)))</formula>
    </cfRule>
    <cfRule type="containsBlanks" priority="443" stopIfTrue="1">
      <formula>LEN(TRIM(L318))=0</formula>
    </cfRule>
    <cfRule type="containsText" priority="444" stopIfTrue="1" operator="containsText" text="Manu">
      <formula>NOT(ISERROR(SEARCH("Manu",L318)))</formula>
    </cfRule>
  </conditionalFormatting>
  <conditionalFormatting sqref="L324 L326 L318">
    <cfRule type="cellIs" dxfId="281" priority="445" stopIfTrue="1" operator="equal">
      <formula>0</formula>
    </cfRule>
    <cfRule type="containsText" dxfId="280" priority="446" stopIfTrue="1" operator="containsText" text="&lt;">
      <formula>NOT(ISERROR(SEARCH("&lt;",L318)))</formula>
    </cfRule>
    <cfRule type="cellIs" dxfId="279" priority="447" stopIfTrue="1" operator="between">
      <formula>0</formula>
      <formula>80</formula>
    </cfRule>
    <cfRule type="cellIs" dxfId="278" priority="448" stopIfTrue="1" operator="between">
      <formula>80</formula>
      <formula>85</formula>
    </cfRule>
    <cfRule type="cellIs" dxfId="277" priority="449" stopIfTrue="1" operator="between">
      <formula>85</formula>
      <formula>87</formula>
    </cfRule>
    <cfRule type="cellIs" dxfId="276" priority="450" stopIfTrue="1" operator="greaterThanOrEqual">
      <formula>87</formula>
    </cfRule>
  </conditionalFormatting>
  <conditionalFormatting sqref="L319">
    <cfRule type="containsText" priority="433" stopIfTrue="1" operator="containsText" text="To be">
      <formula>NOT(ISERROR(SEARCH("To be",L319)))</formula>
    </cfRule>
    <cfRule type="containsBlanks" priority="434" stopIfTrue="1">
      <formula>LEN(TRIM(L319))=0</formula>
    </cfRule>
    <cfRule type="containsText" priority="435" stopIfTrue="1" operator="containsText" text="Manu">
      <formula>NOT(ISERROR(SEARCH("Manu",L319)))</formula>
    </cfRule>
  </conditionalFormatting>
  <conditionalFormatting sqref="L319">
    <cfRule type="cellIs" dxfId="275" priority="436" stopIfTrue="1" operator="equal">
      <formula>0</formula>
    </cfRule>
    <cfRule type="containsText" dxfId="274" priority="437" stopIfTrue="1" operator="containsText" text="&lt;">
      <formula>NOT(ISERROR(SEARCH("&lt;",L319)))</formula>
    </cfRule>
    <cfRule type="cellIs" dxfId="273" priority="438" stopIfTrue="1" operator="between">
      <formula>0</formula>
      <formula>80</formula>
    </cfRule>
    <cfRule type="cellIs" dxfId="272" priority="439" stopIfTrue="1" operator="between">
      <formula>80</formula>
      <formula>85</formula>
    </cfRule>
    <cfRule type="cellIs" dxfId="271" priority="440" stopIfTrue="1" operator="between">
      <formula>85</formula>
      <formula>87</formula>
    </cfRule>
    <cfRule type="cellIs" dxfId="270" priority="441" stopIfTrue="1" operator="greaterThanOrEqual">
      <formula>87</formula>
    </cfRule>
  </conditionalFormatting>
  <conditionalFormatting sqref="L320:L322">
    <cfRule type="containsText" priority="424" stopIfTrue="1" operator="containsText" text="To be">
      <formula>NOT(ISERROR(SEARCH("To be",L320)))</formula>
    </cfRule>
    <cfRule type="containsBlanks" priority="425" stopIfTrue="1">
      <formula>LEN(TRIM(L320))=0</formula>
    </cfRule>
    <cfRule type="containsText" priority="426" stopIfTrue="1" operator="containsText" text="Manu">
      <formula>NOT(ISERROR(SEARCH("Manu",L320)))</formula>
    </cfRule>
  </conditionalFormatting>
  <conditionalFormatting sqref="L320:L322">
    <cfRule type="cellIs" dxfId="269" priority="427" stopIfTrue="1" operator="equal">
      <formula>0</formula>
    </cfRule>
    <cfRule type="containsText" dxfId="268" priority="428" stopIfTrue="1" operator="containsText" text="&lt;">
      <formula>NOT(ISERROR(SEARCH("&lt;",L320)))</formula>
    </cfRule>
    <cfRule type="cellIs" dxfId="267" priority="429" stopIfTrue="1" operator="between">
      <formula>0</formula>
      <formula>80</formula>
    </cfRule>
    <cfRule type="cellIs" dxfId="266" priority="430" stopIfTrue="1" operator="between">
      <formula>80</formula>
      <formula>85</formula>
    </cfRule>
    <cfRule type="cellIs" dxfId="265" priority="431" stopIfTrue="1" operator="between">
      <formula>85</formula>
      <formula>87</formula>
    </cfRule>
    <cfRule type="cellIs" dxfId="264" priority="432" stopIfTrue="1" operator="greaterThanOrEqual">
      <formula>87</formula>
    </cfRule>
  </conditionalFormatting>
  <conditionalFormatting sqref="L323">
    <cfRule type="containsText" priority="415" stopIfTrue="1" operator="containsText" text="To be">
      <formula>NOT(ISERROR(SEARCH("To be",L323)))</formula>
    </cfRule>
    <cfRule type="containsBlanks" priority="416" stopIfTrue="1">
      <formula>LEN(TRIM(L323))=0</formula>
    </cfRule>
    <cfRule type="containsText" priority="417" stopIfTrue="1" operator="containsText" text="Manu">
      <formula>NOT(ISERROR(SEARCH("Manu",L323)))</formula>
    </cfRule>
  </conditionalFormatting>
  <conditionalFormatting sqref="L323">
    <cfRule type="cellIs" dxfId="263" priority="418" stopIfTrue="1" operator="equal">
      <formula>0</formula>
    </cfRule>
    <cfRule type="containsText" dxfId="262" priority="419" stopIfTrue="1" operator="containsText" text="&lt;">
      <formula>NOT(ISERROR(SEARCH("&lt;",L323)))</formula>
    </cfRule>
    <cfRule type="cellIs" dxfId="261" priority="420" stopIfTrue="1" operator="between">
      <formula>0</formula>
      <formula>80</formula>
    </cfRule>
    <cfRule type="cellIs" dxfId="260" priority="421" stopIfTrue="1" operator="between">
      <formula>80</formula>
      <formula>85</formula>
    </cfRule>
    <cfRule type="cellIs" dxfId="259" priority="422" stopIfTrue="1" operator="between">
      <formula>85</formula>
      <formula>87</formula>
    </cfRule>
    <cfRule type="cellIs" dxfId="258" priority="423" stopIfTrue="1" operator="greaterThanOrEqual">
      <formula>87</formula>
    </cfRule>
  </conditionalFormatting>
  <conditionalFormatting sqref="L325">
    <cfRule type="containsText" priority="406" stopIfTrue="1" operator="containsText" text="To be">
      <formula>NOT(ISERROR(SEARCH("To be",L325)))</formula>
    </cfRule>
    <cfRule type="containsBlanks" priority="407" stopIfTrue="1">
      <formula>LEN(TRIM(L325))=0</formula>
    </cfRule>
    <cfRule type="containsText" priority="408" stopIfTrue="1" operator="containsText" text="Manu">
      <formula>NOT(ISERROR(SEARCH("Manu",L325)))</formula>
    </cfRule>
  </conditionalFormatting>
  <conditionalFormatting sqref="L325">
    <cfRule type="cellIs" dxfId="257" priority="409" stopIfTrue="1" operator="equal">
      <formula>0</formula>
    </cfRule>
    <cfRule type="containsText" dxfId="256" priority="410" stopIfTrue="1" operator="containsText" text="&lt;">
      <formula>NOT(ISERROR(SEARCH("&lt;",L325)))</formula>
    </cfRule>
    <cfRule type="cellIs" dxfId="255" priority="411" stopIfTrue="1" operator="between">
      <formula>0</formula>
      <formula>80</formula>
    </cfRule>
    <cfRule type="cellIs" dxfId="254" priority="412" stopIfTrue="1" operator="between">
      <formula>80</formula>
      <formula>85</formula>
    </cfRule>
    <cfRule type="cellIs" dxfId="253" priority="413" stopIfTrue="1" operator="between">
      <formula>85</formula>
      <formula>87</formula>
    </cfRule>
    <cfRule type="cellIs" dxfId="252" priority="414" stopIfTrue="1" operator="greaterThanOrEqual">
      <formula>87</formula>
    </cfRule>
  </conditionalFormatting>
  <conditionalFormatting sqref="L327">
    <cfRule type="containsText" priority="397" stopIfTrue="1" operator="containsText" text="To be">
      <formula>NOT(ISERROR(SEARCH("To be",L327)))</formula>
    </cfRule>
    <cfRule type="containsBlanks" priority="398" stopIfTrue="1">
      <formula>LEN(TRIM(L327))=0</formula>
    </cfRule>
    <cfRule type="containsText" priority="399" stopIfTrue="1" operator="containsText" text="Manu">
      <formula>NOT(ISERROR(SEARCH("Manu",L327)))</formula>
    </cfRule>
  </conditionalFormatting>
  <conditionalFormatting sqref="L327">
    <cfRule type="cellIs" dxfId="251" priority="400" stopIfTrue="1" operator="equal">
      <formula>0</formula>
    </cfRule>
    <cfRule type="containsText" dxfId="250" priority="401" stopIfTrue="1" operator="containsText" text="&lt;">
      <formula>NOT(ISERROR(SEARCH("&lt;",L327)))</formula>
    </cfRule>
    <cfRule type="cellIs" dxfId="249" priority="402" stopIfTrue="1" operator="between">
      <formula>0</formula>
      <formula>80</formula>
    </cfRule>
    <cfRule type="cellIs" dxfId="248" priority="403" stopIfTrue="1" operator="between">
      <formula>80</formula>
      <formula>85</formula>
    </cfRule>
    <cfRule type="cellIs" dxfId="247" priority="404" stopIfTrue="1" operator="between">
      <formula>85</formula>
      <formula>87</formula>
    </cfRule>
    <cfRule type="cellIs" dxfId="246" priority="405" stopIfTrue="1" operator="greaterThanOrEqual">
      <formula>87</formula>
    </cfRule>
  </conditionalFormatting>
  <conditionalFormatting sqref="G328:G332">
    <cfRule type="containsText" priority="390" stopIfTrue="1" operator="containsText" text="To be">
      <formula>NOT(ISERROR(SEARCH("To be",G328)))</formula>
    </cfRule>
    <cfRule type="containsBlanks" priority="391" stopIfTrue="1">
      <formula>LEN(TRIM(G328))=0</formula>
    </cfRule>
    <cfRule type="containsText" priority="392" stopIfTrue="1" operator="containsText" text="Manu">
      <formula>NOT(ISERROR(SEARCH("Manu",G328)))</formula>
    </cfRule>
  </conditionalFormatting>
  <conditionalFormatting sqref="G328:G332">
    <cfRule type="cellIs" dxfId="245" priority="393" stopIfTrue="1" operator="between">
      <formula>0</formula>
      <formula>2.5</formula>
    </cfRule>
    <cfRule type="containsText" dxfId="244" priority="394" stopIfTrue="1" operator="containsText" text="&lt;2.5">
      <formula>NOT(ISERROR(SEARCH("&lt;2.5",G328)))</formula>
    </cfRule>
    <cfRule type="cellIs" dxfId="243" priority="395" stopIfTrue="1" operator="between">
      <formula>2.5</formula>
      <formula>5</formula>
    </cfRule>
    <cfRule type="cellIs" dxfId="242" priority="396" stopIfTrue="1" operator="greaterThanOrEqual">
      <formula>5</formula>
    </cfRule>
  </conditionalFormatting>
  <conditionalFormatting sqref="G333:G336">
    <cfRule type="containsText" priority="383" stopIfTrue="1" operator="containsText" text="To be">
      <formula>NOT(ISERROR(SEARCH("To be",G333)))</formula>
    </cfRule>
    <cfRule type="containsBlanks" priority="384" stopIfTrue="1">
      <formula>LEN(TRIM(G333))=0</formula>
    </cfRule>
    <cfRule type="containsText" priority="385" stopIfTrue="1" operator="containsText" text="Manu">
      <formula>NOT(ISERROR(SEARCH("Manu",G333)))</formula>
    </cfRule>
  </conditionalFormatting>
  <conditionalFormatting sqref="G333:G336">
    <cfRule type="cellIs" dxfId="241" priority="386" stopIfTrue="1" operator="between">
      <formula>0</formula>
      <formula>2.5</formula>
    </cfRule>
    <cfRule type="containsText" dxfId="240" priority="387" stopIfTrue="1" operator="containsText" text="&lt;2.5">
      <formula>NOT(ISERROR(SEARCH("&lt;2.5",G333)))</formula>
    </cfRule>
    <cfRule type="cellIs" dxfId="239" priority="388" stopIfTrue="1" operator="between">
      <formula>2.5</formula>
      <formula>5</formula>
    </cfRule>
    <cfRule type="cellIs" dxfId="238" priority="389" stopIfTrue="1" operator="greaterThanOrEqual">
      <formula>5</formula>
    </cfRule>
  </conditionalFormatting>
  <conditionalFormatting sqref="L333:L336">
    <cfRule type="containsText" priority="374" stopIfTrue="1" operator="containsText" text="To be">
      <formula>NOT(ISERROR(SEARCH("To be",L333)))</formula>
    </cfRule>
    <cfRule type="containsBlanks" priority="375" stopIfTrue="1">
      <formula>LEN(TRIM(L333))=0</formula>
    </cfRule>
    <cfRule type="containsText" priority="376" stopIfTrue="1" operator="containsText" text="Manu">
      <formula>NOT(ISERROR(SEARCH("Manu",L333)))</formula>
    </cfRule>
  </conditionalFormatting>
  <conditionalFormatting sqref="L333:L336">
    <cfRule type="cellIs" dxfId="237" priority="377" stopIfTrue="1" operator="equal">
      <formula>0</formula>
    </cfRule>
    <cfRule type="containsText" dxfId="236" priority="378" stopIfTrue="1" operator="containsText" text="&lt;">
      <formula>NOT(ISERROR(SEARCH("&lt;",L333)))</formula>
    </cfRule>
    <cfRule type="cellIs" dxfId="235" priority="379" stopIfTrue="1" operator="between">
      <formula>0</formula>
      <formula>80</formula>
    </cfRule>
    <cfRule type="cellIs" dxfId="234" priority="380" stopIfTrue="1" operator="between">
      <formula>80</formula>
      <formula>85</formula>
    </cfRule>
    <cfRule type="cellIs" dxfId="233" priority="381" stopIfTrue="1" operator="between">
      <formula>85</formula>
      <formula>87</formula>
    </cfRule>
    <cfRule type="cellIs" dxfId="232" priority="382" stopIfTrue="1" operator="greaterThanOrEqual">
      <formula>87</formula>
    </cfRule>
  </conditionalFormatting>
  <conditionalFormatting sqref="G337:G341">
    <cfRule type="containsText" priority="367" stopIfTrue="1" operator="containsText" text="To be">
      <formula>NOT(ISERROR(SEARCH("To be",G337)))</formula>
    </cfRule>
    <cfRule type="containsBlanks" priority="368" stopIfTrue="1">
      <formula>LEN(TRIM(G337))=0</formula>
    </cfRule>
    <cfRule type="containsText" priority="369" stopIfTrue="1" operator="containsText" text="Manu">
      <formula>NOT(ISERROR(SEARCH("Manu",G337)))</formula>
    </cfRule>
  </conditionalFormatting>
  <conditionalFormatting sqref="G337:G341">
    <cfRule type="cellIs" dxfId="231" priority="370" stopIfTrue="1" operator="between">
      <formula>0</formula>
      <formula>2.5</formula>
    </cfRule>
    <cfRule type="containsText" dxfId="230" priority="371" stopIfTrue="1" operator="containsText" text="&lt;2.5">
      <formula>NOT(ISERROR(SEARCH("&lt;2.5",G337)))</formula>
    </cfRule>
    <cfRule type="cellIs" dxfId="229" priority="372" stopIfTrue="1" operator="between">
      <formula>2.5</formula>
      <formula>5</formula>
    </cfRule>
    <cfRule type="cellIs" dxfId="228" priority="373" stopIfTrue="1" operator="greaterThanOrEqual">
      <formula>5</formula>
    </cfRule>
  </conditionalFormatting>
  <conditionalFormatting sqref="L337:L341">
    <cfRule type="containsText" priority="358" stopIfTrue="1" operator="containsText" text="To be">
      <formula>NOT(ISERROR(SEARCH("To be",L337)))</formula>
    </cfRule>
    <cfRule type="containsBlanks" priority="359" stopIfTrue="1">
      <formula>LEN(TRIM(L337))=0</formula>
    </cfRule>
    <cfRule type="containsText" priority="360" stopIfTrue="1" operator="containsText" text="Manu">
      <formula>NOT(ISERROR(SEARCH("Manu",L337)))</formula>
    </cfRule>
  </conditionalFormatting>
  <conditionalFormatting sqref="L337:L341">
    <cfRule type="cellIs" dxfId="227" priority="361" stopIfTrue="1" operator="equal">
      <formula>0</formula>
    </cfRule>
    <cfRule type="containsText" dxfId="226" priority="362" stopIfTrue="1" operator="containsText" text="&lt;">
      <formula>NOT(ISERROR(SEARCH("&lt;",L337)))</formula>
    </cfRule>
    <cfRule type="cellIs" dxfId="225" priority="363" stopIfTrue="1" operator="between">
      <formula>0</formula>
      <formula>80</formula>
    </cfRule>
    <cfRule type="cellIs" dxfId="224" priority="364" stopIfTrue="1" operator="between">
      <formula>80</formula>
      <formula>85</formula>
    </cfRule>
    <cfRule type="cellIs" dxfId="223" priority="365" stopIfTrue="1" operator="between">
      <formula>85</formula>
      <formula>87</formula>
    </cfRule>
    <cfRule type="cellIs" dxfId="222" priority="366" stopIfTrue="1" operator="greaterThanOrEqual">
      <formula>87</formula>
    </cfRule>
  </conditionalFormatting>
  <conditionalFormatting sqref="G342:G344">
    <cfRule type="containsText" priority="351" stopIfTrue="1" operator="containsText" text="To be">
      <formula>NOT(ISERROR(SEARCH("To be",G342)))</formula>
    </cfRule>
    <cfRule type="containsBlanks" priority="352" stopIfTrue="1">
      <formula>LEN(TRIM(G342))=0</formula>
    </cfRule>
    <cfRule type="containsText" priority="353" stopIfTrue="1" operator="containsText" text="Manu">
      <formula>NOT(ISERROR(SEARCH("Manu",G342)))</formula>
    </cfRule>
  </conditionalFormatting>
  <conditionalFormatting sqref="G342:G344">
    <cfRule type="cellIs" dxfId="221" priority="354" stopIfTrue="1" operator="between">
      <formula>0</formula>
      <formula>2.5</formula>
    </cfRule>
    <cfRule type="containsText" dxfId="220" priority="355" stopIfTrue="1" operator="containsText" text="&lt;2.5">
      <formula>NOT(ISERROR(SEARCH("&lt;2.5",G342)))</formula>
    </cfRule>
    <cfRule type="cellIs" dxfId="219" priority="356" stopIfTrue="1" operator="between">
      <formula>2.5</formula>
      <formula>5</formula>
    </cfRule>
    <cfRule type="cellIs" dxfId="218" priority="357" stopIfTrue="1" operator="greaterThanOrEqual">
      <formula>5</formula>
    </cfRule>
  </conditionalFormatting>
  <conditionalFormatting sqref="L342:L344">
    <cfRule type="containsText" priority="342" stopIfTrue="1" operator="containsText" text="To be">
      <formula>NOT(ISERROR(SEARCH("To be",L342)))</formula>
    </cfRule>
    <cfRule type="containsBlanks" priority="343" stopIfTrue="1">
      <formula>LEN(TRIM(L342))=0</formula>
    </cfRule>
    <cfRule type="containsText" priority="344" stopIfTrue="1" operator="containsText" text="Manu">
      <formula>NOT(ISERROR(SEARCH("Manu",L342)))</formula>
    </cfRule>
  </conditionalFormatting>
  <conditionalFormatting sqref="L342:L344">
    <cfRule type="cellIs" dxfId="217" priority="345" stopIfTrue="1" operator="equal">
      <formula>0</formula>
    </cfRule>
    <cfRule type="containsText" dxfId="216" priority="346" stopIfTrue="1" operator="containsText" text="&lt;">
      <formula>NOT(ISERROR(SEARCH("&lt;",L342)))</formula>
    </cfRule>
    <cfRule type="cellIs" dxfId="215" priority="347" stopIfTrue="1" operator="between">
      <formula>0</formula>
      <formula>80</formula>
    </cfRule>
    <cfRule type="cellIs" dxfId="214" priority="348" stopIfTrue="1" operator="between">
      <formula>80</formula>
      <formula>85</formula>
    </cfRule>
    <cfRule type="cellIs" dxfId="213" priority="349" stopIfTrue="1" operator="between">
      <formula>85</formula>
      <formula>87</formula>
    </cfRule>
    <cfRule type="cellIs" dxfId="212" priority="350" stopIfTrue="1" operator="greaterThanOrEqual">
      <formula>87</formula>
    </cfRule>
  </conditionalFormatting>
  <conditionalFormatting sqref="G345:G347 G349:G351">
    <cfRule type="containsText" priority="335" stopIfTrue="1" operator="containsText" text="To be">
      <formula>NOT(ISERROR(SEARCH("To be",G345)))</formula>
    </cfRule>
    <cfRule type="containsBlanks" priority="336" stopIfTrue="1">
      <formula>LEN(TRIM(G345))=0</formula>
    </cfRule>
    <cfRule type="containsText" priority="337" stopIfTrue="1" operator="containsText" text="Manu">
      <formula>NOT(ISERROR(SEARCH("Manu",G345)))</formula>
    </cfRule>
  </conditionalFormatting>
  <conditionalFormatting sqref="G345:G347 G349:G351">
    <cfRule type="cellIs" dxfId="211" priority="338" stopIfTrue="1" operator="between">
      <formula>0</formula>
      <formula>2.5</formula>
    </cfRule>
    <cfRule type="containsText" dxfId="210" priority="339" stopIfTrue="1" operator="containsText" text="&lt;2.5">
      <formula>NOT(ISERROR(SEARCH("&lt;2.5",G345)))</formula>
    </cfRule>
    <cfRule type="cellIs" dxfId="209" priority="340" stopIfTrue="1" operator="between">
      <formula>2.5</formula>
      <formula>5</formula>
    </cfRule>
    <cfRule type="cellIs" dxfId="208" priority="341" stopIfTrue="1" operator="greaterThanOrEqual">
      <formula>5</formula>
    </cfRule>
  </conditionalFormatting>
  <conditionalFormatting sqref="L345:L347 L349:L351">
    <cfRule type="containsText" priority="326" stopIfTrue="1" operator="containsText" text="To be">
      <formula>NOT(ISERROR(SEARCH("To be",L345)))</formula>
    </cfRule>
    <cfRule type="containsBlanks" priority="327" stopIfTrue="1">
      <formula>LEN(TRIM(L345))=0</formula>
    </cfRule>
    <cfRule type="containsText" priority="328" stopIfTrue="1" operator="containsText" text="Manu">
      <formula>NOT(ISERROR(SEARCH("Manu",L345)))</formula>
    </cfRule>
  </conditionalFormatting>
  <conditionalFormatting sqref="L345:L347 L349:L351">
    <cfRule type="cellIs" dxfId="207" priority="329" stopIfTrue="1" operator="equal">
      <formula>0</formula>
    </cfRule>
    <cfRule type="containsText" dxfId="206" priority="330" stopIfTrue="1" operator="containsText" text="&lt;">
      <formula>NOT(ISERROR(SEARCH("&lt;",L345)))</formula>
    </cfRule>
    <cfRule type="cellIs" dxfId="205" priority="331" stopIfTrue="1" operator="between">
      <formula>0</formula>
      <formula>80</formula>
    </cfRule>
    <cfRule type="cellIs" dxfId="204" priority="332" stopIfTrue="1" operator="between">
      <formula>80</formula>
      <formula>85</formula>
    </cfRule>
    <cfRule type="cellIs" dxfId="203" priority="333" stopIfTrue="1" operator="between">
      <formula>85</formula>
      <formula>87</formula>
    </cfRule>
    <cfRule type="cellIs" dxfId="202" priority="334" stopIfTrue="1" operator="greaterThanOrEqual">
      <formula>87</formula>
    </cfRule>
  </conditionalFormatting>
  <conditionalFormatting sqref="G352:G353">
    <cfRule type="containsText" priority="319" stopIfTrue="1" operator="containsText" text="To be">
      <formula>NOT(ISERROR(SEARCH("To be",G352)))</formula>
    </cfRule>
    <cfRule type="containsBlanks" priority="320" stopIfTrue="1">
      <formula>LEN(TRIM(G352))=0</formula>
    </cfRule>
    <cfRule type="containsText" priority="321" stopIfTrue="1" operator="containsText" text="Manu">
      <formula>NOT(ISERROR(SEARCH("Manu",G352)))</formula>
    </cfRule>
  </conditionalFormatting>
  <conditionalFormatting sqref="G352:G353">
    <cfRule type="cellIs" dxfId="201" priority="322" stopIfTrue="1" operator="between">
      <formula>0</formula>
      <formula>2.5</formula>
    </cfRule>
    <cfRule type="containsText" dxfId="200" priority="323" stopIfTrue="1" operator="containsText" text="&lt;2.5">
      <formula>NOT(ISERROR(SEARCH("&lt;2.5",G352)))</formula>
    </cfRule>
    <cfRule type="cellIs" dxfId="199" priority="324" stopIfTrue="1" operator="between">
      <formula>2.5</formula>
      <formula>5</formula>
    </cfRule>
    <cfRule type="cellIs" dxfId="198" priority="325" stopIfTrue="1" operator="greaterThanOrEqual">
      <formula>5</formula>
    </cfRule>
  </conditionalFormatting>
  <conditionalFormatting sqref="G354">
    <cfRule type="containsText" priority="312" stopIfTrue="1" operator="containsText" text="To be">
      <formula>NOT(ISERROR(SEARCH("To be",G354)))</formula>
    </cfRule>
    <cfRule type="containsBlanks" priority="313" stopIfTrue="1">
      <formula>LEN(TRIM(G354))=0</formula>
    </cfRule>
    <cfRule type="containsText" priority="314" stopIfTrue="1" operator="containsText" text="Manu">
      <formula>NOT(ISERROR(SEARCH("Manu",G354)))</formula>
    </cfRule>
  </conditionalFormatting>
  <conditionalFormatting sqref="G354">
    <cfRule type="cellIs" dxfId="197" priority="315" stopIfTrue="1" operator="between">
      <formula>0</formula>
      <formula>2.5</formula>
    </cfRule>
    <cfRule type="containsText" dxfId="196" priority="316" stopIfTrue="1" operator="containsText" text="&lt;2.5">
      <formula>NOT(ISERROR(SEARCH("&lt;2.5",G354)))</formula>
    </cfRule>
    <cfRule type="cellIs" dxfId="195" priority="317" stopIfTrue="1" operator="between">
      <formula>2.5</formula>
      <formula>5</formula>
    </cfRule>
    <cfRule type="cellIs" dxfId="194" priority="318" stopIfTrue="1" operator="greaterThanOrEqual">
      <formula>5</formula>
    </cfRule>
  </conditionalFormatting>
  <conditionalFormatting sqref="G355:G356">
    <cfRule type="containsText" priority="305" stopIfTrue="1" operator="containsText" text="To be">
      <formula>NOT(ISERROR(SEARCH("To be",G355)))</formula>
    </cfRule>
    <cfRule type="containsBlanks" priority="306" stopIfTrue="1">
      <formula>LEN(TRIM(G355))=0</formula>
    </cfRule>
    <cfRule type="containsText" priority="307" stopIfTrue="1" operator="containsText" text="Manu">
      <formula>NOT(ISERROR(SEARCH("Manu",G355)))</formula>
    </cfRule>
  </conditionalFormatting>
  <conditionalFormatting sqref="G355:G356">
    <cfRule type="cellIs" dxfId="193" priority="308" stopIfTrue="1" operator="between">
      <formula>0</formula>
      <formula>2.5</formula>
    </cfRule>
    <cfRule type="containsText" dxfId="192" priority="309" stopIfTrue="1" operator="containsText" text="&lt;2.5">
      <formula>NOT(ISERROR(SEARCH("&lt;2.5",G355)))</formula>
    </cfRule>
    <cfRule type="cellIs" dxfId="191" priority="310" stopIfTrue="1" operator="between">
      <formula>2.5</formula>
      <formula>5</formula>
    </cfRule>
    <cfRule type="cellIs" dxfId="190" priority="311" stopIfTrue="1" operator="greaterThanOrEqual">
      <formula>5</formula>
    </cfRule>
  </conditionalFormatting>
  <conditionalFormatting sqref="G357">
    <cfRule type="containsText" priority="298" stopIfTrue="1" operator="containsText" text="To be">
      <formula>NOT(ISERROR(SEARCH("To be",G357)))</formula>
    </cfRule>
    <cfRule type="containsBlanks" priority="299" stopIfTrue="1">
      <formula>LEN(TRIM(G357))=0</formula>
    </cfRule>
    <cfRule type="containsText" priority="300" stopIfTrue="1" operator="containsText" text="Manu">
      <formula>NOT(ISERROR(SEARCH("Manu",G357)))</formula>
    </cfRule>
  </conditionalFormatting>
  <conditionalFormatting sqref="G357">
    <cfRule type="cellIs" dxfId="189" priority="301" stopIfTrue="1" operator="between">
      <formula>0</formula>
      <formula>2.5</formula>
    </cfRule>
    <cfRule type="containsText" dxfId="188" priority="302" stopIfTrue="1" operator="containsText" text="&lt;2.5">
      <formula>NOT(ISERROR(SEARCH("&lt;2.5",G357)))</formula>
    </cfRule>
    <cfRule type="cellIs" dxfId="187" priority="303" stopIfTrue="1" operator="between">
      <formula>2.5</formula>
      <formula>5</formula>
    </cfRule>
    <cfRule type="cellIs" dxfId="186" priority="304" stopIfTrue="1" operator="greaterThanOrEqual">
      <formula>5</formula>
    </cfRule>
  </conditionalFormatting>
  <conditionalFormatting sqref="G358:G360">
    <cfRule type="containsText" priority="291" stopIfTrue="1" operator="containsText" text="To be">
      <formula>NOT(ISERROR(SEARCH("To be",G358)))</formula>
    </cfRule>
    <cfRule type="containsBlanks" priority="292" stopIfTrue="1">
      <formula>LEN(TRIM(G358))=0</formula>
    </cfRule>
    <cfRule type="containsText" priority="293" stopIfTrue="1" operator="containsText" text="Manu">
      <formula>NOT(ISERROR(SEARCH("Manu",G358)))</formula>
    </cfRule>
  </conditionalFormatting>
  <conditionalFormatting sqref="G358:G360">
    <cfRule type="cellIs" dxfId="185" priority="294" stopIfTrue="1" operator="between">
      <formula>0</formula>
      <formula>2.5</formula>
    </cfRule>
    <cfRule type="containsText" dxfId="184" priority="295" stopIfTrue="1" operator="containsText" text="&lt;2.5">
      <formula>NOT(ISERROR(SEARCH("&lt;2.5",G358)))</formula>
    </cfRule>
    <cfRule type="cellIs" dxfId="183" priority="296" stopIfTrue="1" operator="between">
      <formula>2.5</formula>
      <formula>5</formula>
    </cfRule>
    <cfRule type="cellIs" dxfId="182" priority="297" stopIfTrue="1" operator="greaterThanOrEqual">
      <formula>5</formula>
    </cfRule>
  </conditionalFormatting>
  <conditionalFormatting sqref="G361:G362">
    <cfRule type="containsText" priority="284" stopIfTrue="1" operator="containsText" text="To be">
      <formula>NOT(ISERROR(SEARCH("To be",G361)))</formula>
    </cfRule>
    <cfRule type="containsBlanks" priority="285" stopIfTrue="1">
      <formula>LEN(TRIM(G361))=0</formula>
    </cfRule>
    <cfRule type="containsText" priority="286" stopIfTrue="1" operator="containsText" text="Manu">
      <formula>NOT(ISERROR(SEARCH("Manu",G361)))</formula>
    </cfRule>
  </conditionalFormatting>
  <conditionalFormatting sqref="G361:G362">
    <cfRule type="cellIs" dxfId="181" priority="287" stopIfTrue="1" operator="between">
      <formula>0</formula>
      <formula>2.5</formula>
    </cfRule>
    <cfRule type="containsText" dxfId="180" priority="288" stopIfTrue="1" operator="containsText" text="&lt;2.5">
      <formula>NOT(ISERROR(SEARCH("&lt;2.5",G361)))</formula>
    </cfRule>
    <cfRule type="cellIs" dxfId="179" priority="289" stopIfTrue="1" operator="between">
      <formula>2.5</formula>
      <formula>5</formula>
    </cfRule>
    <cfRule type="cellIs" dxfId="178" priority="290" stopIfTrue="1" operator="greaterThanOrEqual">
      <formula>5</formula>
    </cfRule>
  </conditionalFormatting>
  <conditionalFormatting sqref="G364:G367">
    <cfRule type="containsText" priority="277" stopIfTrue="1" operator="containsText" text="To be">
      <formula>NOT(ISERROR(SEARCH("To be",G364)))</formula>
    </cfRule>
    <cfRule type="containsBlanks" priority="278" stopIfTrue="1">
      <formula>LEN(TRIM(G364))=0</formula>
    </cfRule>
    <cfRule type="containsText" priority="279" stopIfTrue="1" operator="containsText" text="Manu">
      <formula>NOT(ISERROR(SEARCH("Manu",G364)))</formula>
    </cfRule>
  </conditionalFormatting>
  <conditionalFormatting sqref="G364:G367">
    <cfRule type="cellIs" dxfId="177" priority="280" stopIfTrue="1" operator="between">
      <formula>0</formula>
      <formula>2.5</formula>
    </cfRule>
    <cfRule type="containsText" dxfId="176" priority="281" stopIfTrue="1" operator="containsText" text="&lt;2.5">
      <formula>NOT(ISERROR(SEARCH("&lt;2.5",G364)))</formula>
    </cfRule>
    <cfRule type="cellIs" dxfId="175" priority="282" stopIfTrue="1" operator="between">
      <formula>2.5</formula>
      <formula>5</formula>
    </cfRule>
    <cfRule type="cellIs" dxfId="174" priority="283" stopIfTrue="1" operator="greaterThanOrEqual">
      <formula>5</formula>
    </cfRule>
  </conditionalFormatting>
  <conditionalFormatting sqref="G368">
    <cfRule type="containsText" priority="270" stopIfTrue="1" operator="containsText" text="To be">
      <formula>NOT(ISERROR(SEARCH("To be",G368)))</formula>
    </cfRule>
    <cfRule type="containsBlanks" priority="271" stopIfTrue="1">
      <formula>LEN(TRIM(G368))=0</formula>
    </cfRule>
    <cfRule type="containsText" priority="272" stopIfTrue="1" operator="containsText" text="Manu">
      <formula>NOT(ISERROR(SEARCH("Manu",G368)))</formula>
    </cfRule>
  </conditionalFormatting>
  <conditionalFormatting sqref="G368">
    <cfRule type="cellIs" dxfId="173" priority="273" stopIfTrue="1" operator="between">
      <formula>0</formula>
      <formula>2.5</formula>
    </cfRule>
    <cfRule type="containsText" dxfId="172" priority="274" stopIfTrue="1" operator="containsText" text="&lt;2.5">
      <formula>NOT(ISERROR(SEARCH("&lt;2.5",G368)))</formula>
    </cfRule>
    <cfRule type="cellIs" dxfId="171" priority="275" stopIfTrue="1" operator="between">
      <formula>2.5</formula>
      <formula>5</formula>
    </cfRule>
    <cfRule type="cellIs" dxfId="170" priority="276" stopIfTrue="1" operator="greaterThanOrEqual">
      <formula>5</formula>
    </cfRule>
  </conditionalFormatting>
  <conditionalFormatting sqref="G369">
    <cfRule type="containsText" priority="263" stopIfTrue="1" operator="containsText" text="To be">
      <formula>NOT(ISERROR(SEARCH("To be",G369)))</formula>
    </cfRule>
    <cfRule type="containsBlanks" priority="264" stopIfTrue="1">
      <formula>LEN(TRIM(G369))=0</formula>
    </cfRule>
    <cfRule type="containsText" priority="265" stopIfTrue="1" operator="containsText" text="Manu">
      <formula>NOT(ISERROR(SEARCH("Manu",G369)))</formula>
    </cfRule>
  </conditionalFormatting>
  <conditionalFormatting sqref="G369">
    <cfRule type="cellIs" dxfId="169" priority="266" stopIfTrue="1" operator="between">
      <formula>0</formula>
      <formula>2.5</formula>
    </cfRule>
    <cfRule type="containsText" dxfId="168" priority="267" stopIfTrue="1" operator="containsText" text="&lt;2.5">
      <formula>NOT(ISERROR(SEARCH("&lt;2.5",G369)))</formula>
    </cfRule>
    <cfRule type="cellIs" dxfId="167" priority="268" stopIfTrue="1" operator="between">
      <formula>2.5</formula>
      <formula>5</formula>
    </cfRule>
    <cfRule type="cellIs" dxfId="166" priority="269" stopIfTrue="1" operator="greaterThanOrEqual">
      <formula>5</formula>
    </cfRule>
  </conditionalFormatting>
  <conditionalFormatting sqref="G370">
    <cfRule type="containsText" priority="256" stopIfTrue="1" operator="containsText" text="To be">
      <formula>NOT(ISERROR(SEARCH("To be",G370)))</formula>
    </cfRule>
    <cfRule type="containsBlanks" priority="257" stopIfTrue="1">
      <formula>LEN(TRIM(G370))=0</formula>
    </cfRule>
    <cfRule type="containsText" priority="258" stopIfTrue="1" operator="containsText" text="Manu">
      <formula>NOT(ISERROR(SEARCH("Manu",G370)))</formula>
    </cfRule>
  </conditionalFormatting>
  <conditionalFormatting sqref="G370">
    <cfRule type="cellIs" dxfId="165" priority="259" stopIfTrue="1" operator="between">
      <formula>0</formula>
      <formula>2.5</formula>
    </cfRule>
    <cfRule type="containsText" dxfId="164" priority="260" stopIfTrue="1" operator="containsText" text="&lt;2.5">
      <formula>NOT(ISERROR(SEARCH("&lt;2.5",G370)))</formula>
    </cfRule>
    <cfRule type="cellIs" dxfId="163" priority="261" stopIfTrue="1" operator="between">
      <formula>2.5</formula>
      <formula>5</formula>
    </cfRule>
    <cfRule type="cellIs" dxfId="162" priority="262" stopIfTrue="1" operator="greaterThanOrEqual">
      <formula>5</formula>
    </cfRule>
  </conditionalFormatting>
  <conditionalFormatting sqref="G371:G375">
    <cfRule type="containsText" priority="249" stopIfTrue="1" operator="containsText" text="To be">
      <formula>NOT(ISERROR(SEARCH("To be",G371)))</formula>
    </cfRule>
    <cfRule type="containsBlanks" priority="250" stopIfTrue="1">
      <formula>LEN(TRIM(G371))=0</formula>
    </cfRule>
    <cfRule type="containsText" priority="251" stopIfTrue="1" operator="containsText" text="Manu">
      <formula>NOT(ISERROR(SEARCH("Manu",G371)))</formula>
    </cfRule>
  </conditionalFormatting>
  <conditionalFormatting sqref="G371:G375">
    <cfRule type="cellIs" dxfId="161" priority="252" stopIfTrue="1" operator="between">
      <formula>0</formula>
      <formula>2.5</formula>
    </cfRule>
    <cfRule type="containsText" dxfId="160" priority="253" stopIfTrue="1" operator="containsText" text="&lt;2.5">
      <formula>NOT(ISERROR(SEARCH("&lt;2.5",G371)))</formula>
    </cfRule>
    <cfRule type="cellIs" dxfId="159" priority="254" stopIfTrue="1" operator="between">
      <formula>2.5</formula>
      <formula>5</formula>
    </cfRule>
    <cfRule type="cellIs" dxfId="158" priority="255" stopIfTrue="1" operator="greaterThanOrEqual">
      <formula>5</formula>
    </cfRule>
  </conditionalFormatting>
  <conditionalFormatting sqref="G393:G394 G396:G408 G376:G388">
    <cfRule type="containsText" priority="242" stopIfTrue="1" operator="containsText" text="To be">
      <formula>NOT(ISERROR(SEARCH("To be",G376)))</formula>
    </cfRule>
    <cfRule type="containsBlanks" priority="243" stopIfTrue="1">
      <formula>LEN(TRIM(G376))=0</formula>
    </cfRule>
    <cfRule type="containsText" priority="244" stopIfTrue="1" operator="containsText" text="Manu">
      <formula>NOT(ISERROR(SEARCH("Manu",G376)))</formula>
    </cfRule>
  </conditionalFormatting>
  <conditionalFormatting sqref="G393:G394 G396:G408 G376:G388">
    <cfRule type="cellIs" dxfId="157" priority="245" stopIfTrue="1" operator="between">
      <formula>0</formula>
      <formula>2.5</formula>
    </cfRule>
    <cfRule type="containsText" dxfId="156" priority="246" stopIfTrue="1" operator="containsText" text="&lt;2.5">
      <formula>NOT(ISERROR(SEARCH("&lt;2.5",G376)))</formula>
    </cfRule>
    <cfRule type="cellIs" dxfId="155" priority="247" stopIfTrue="1" operator="between">
      <formula>2.5</formula>
      <formula>5</formula>
    </cfRule>
    <cfRule type="cellIs" dxfId="154" priority="248" stopIfTrue="1" operator="greaterThanOrEqual">
      <formula>5</formula>
    </cfRule>
  </conditionalFormatting>
  <conditionalFormatting sqref="G395">
    <cfRule type="containsText" priority="235" stopIfTrue="1" operator="containsText" text="To be">
      <formula>NOT(ISERROR(SEARCH("To be",G395)))</formula>
    </cfRule>
    <cfRule type="containsBlanks" priority="236" stopIfTrue="1">
      <formula>LEN(TRIM(G395))=0</formula>
    </cfRule>
    <cfRule type="containsText" priority="237" stopIfTrue="1" operator="containsText" text="Manu">
      <formula>NOT(ISERROR(SEARCH("Manu",G395)))</formula>
    </cfRule>
  </conditionalFormatting>
  <conditionalFormatting sqref="G395">
    <cfRule type="cellIs" dxfId="153" priority="238" stopIfTrue="1" operator="between">
      <formula>0</formula>
      <formula>2.5</formula>
    </cfRule>
    <cfRule type="containsText" dxfId="152" priority="239" stopIfTrue="1" operator="containsText" text="&lt;2.5">
      <formula>NOT(ISERROR(SEARCH("&lt;2.5",G395)))</formula>
    </cfRule>
    <cfRule type="cellIs" dxfId="151" priority="240" stopIfTrue="1" operator="between">
      <formula>2.5</formula>
      <formula>5</formula>
    </cfRule>
    <cfRule type="cellIs" dxfId="150" priority="241" stopIfTrue="1" operator="greaterThanOrEqual">
      <formula>5</formula>
    </cfRule>
  </conditionalFormatting>
  <conditionalFormatting sqref="G389">
    <cfRule type="containsText" priority="228" stopIfTrue="1" operator="containsText" text="To be">
      <formula>NOT(ISERROR(SEARCH("To be",G389)))</formula>
    </cfRule>
    <cfRule type="containsBlanks" priority="229" stopIfTrue="1">
      <formula>LEN(TRIM(G389))=0</formula>
    </cfRule>
    <cfRule type="containsText" priority="230" stopIfTrue="1" operator="containsText" text="Manu">
      <formula>NOT(ISERROR(SEARCH("Manu",G389)))</formula>
    </cfRule>
  </conditionalFormatting>
  <conditionalFormatting sqref="G389">
    <cfRule type="cellIs" dxfId="149" priority="231" stopIfTrue="1" operator="between">
      <formula>0</formula>
      <formula>2.5</formula>
    </cfRule>
    <cfRule type="containsText" dxfId="148" priority="232" stopIfTrue="1" operator="containsText" text="&lt;2.5">
      <formula>NOT(ISERROR(SEARCH("&lt;2.5",G389)))</formula>
    </cfRule>
    <cfRule type="cellIs" dxfId="147" priority="233" stopIfTrue="1" operator="between">
      <formula>2.5</formula>
      <formula>5</formula>
    </cfRule>
    <cfRule type="cellIs" dxfId="146" priority="234" stopIfTrue="1" operator="greaterThanOrEqual">
      <formula>5</formula>
    </cfRule>
  </conditionalFormatting>
  <conditionalFormatting sqref="G390:G391">
    <cfRule type="containsText" priority="221" stopIfTrue="1" operator="containsText" text="To be">
      <formula>NOT(ISERROR(SEARCH("To be",G390)))</formula>
    </cfRule>
    <cfRule type="containsBlanks" priority="222" stopIfTrue="1">
      <formula>LEN(TRIM(G390))=0</formula>
    </cfRule>
    <cfRule type="containsText" priority="223" stopIfTrue="1" operator="containsText" text="Manu">
      <formula>NOT(ISERROR(SEARCH("Manu",G390)))</formula>
    </cfRule>
  </conditionalFormatting>
  <conditionalFormatting sqref="G390:G391">
    <cfRule type="cellIs" dxfId="145" priority="224" stopIfTrue="1" operator="between">
      <formula>0</formula>
      <formula>2.5</formula>
    </cfRule>
    <cfRule type="containsText" dxfId="144" priority="225" stopIfTrue="1" operator="containsText" text="&lt;2.5">
      <formula>NOT(ISERROR(SEARCH("&lt;2.5",G390)))</formula>
    </cfRule>
    <cfRule type="cellIs" dxfId="143" priority="226" stopIfTrue="1" operator="between">
      <formula>2.5</formula>
      <formula>5</formula>
    </cfRule>
    <cfRule type="cellIs" dxfId="142" priority="227" stopIfTrue="1" operator="greaterThanOrEqual">
      <formula>5</formula>
    </cfRule>
  </conditionalFormatting>
  <conditionalFormatting sqref="L364:L367">
    <cfRule type="containsText" priority="212" stopIfTrue="1" operator="containsText" text="To be">
      <formula>NOT(ISERROR(SEARCH("To be",L364)))</formula>
    </cfRule>
    <cfRule type="containsBlanks" priority="213" stopIfTrue="1">
      <formula>LEN(TRIM(L364))=0</formula>
    </cfRule>
    <cfRule type="containsText" priority="214" stopIfTrue="1" operator="containsText" text="Manu">
      <formula>NOT(ISERROR(SEARCH("Manu",L364)))</formula>
    </cfRule>
  </conditionalFormatting>
  <conditionalFormatting sqref="L364:L367">
    <cfRule type="cellIs" dxfId="141" priority="215" stopIfTrue="1" operator="equal">
      <formula>0</formula>
    </cfRule>
    <cfRule type="containsText" dxfId="140" priority="216" stopIfTrue="1" operator="containsText" text="&lt;">
      <formula>NOT(ISERROR(SEARCH("&lt;",L364)))</formula>
    </cfRule>
    <cfRule type="cellIs" dxfId="139" priority="217" stopIfTrue="1" operator="between">
      <formula>0</formula>
      <formula>80</formula>
    </cfRule>
    <cfRule type="cellIs" dxfId="138" priority="218" stopIfTrue="1" operator="between">
      <formula>80</formula>
      <formula>85</formula>
    </cfRule>
    <cfRule type="cellIs" dxfId="137" priority="219" stopIfTrue="1" operator="between">
      <formula>85</formula>
      <formula>87</formula>
    </cfRule>
    <cfRule type="cellIs" dxfId="136" priority="220" stopIfTrue="1" operator="greaterThanOrEqual">
      <formula>87</formula>
    </cfRule>
  </conditionalFormatting>
  <conditionalFormatting sqref="L368">
    <cfRule type="containsText" priority="203" stopIfTrue="1" operator="containsText" text="To be">
      <formula>NOT(ISERROR(SEARCH("To be",L368)))</formula>
    </cfRule>
    <cfRule type="containsBlanks" priority="204" stopIfTrue="1">
      <formula>LEN(TRIM(L368))=0</formula>
    </cfRule>
    <cfRule type="containsText" priority="205" stopIfTrue="1" operator="containsText" text="Manu">
      <formula>NOT(ISERROR(SEARCH("Manu",L368)))</formula>
    </cfRule>
  </conditionalFormatting>
  <conditionalFormatting sqref="L368">
    <cfRule type="cellIs" dxfId="135" priority="206" stopIfTrue="1" operator="equal">
      <formula>0</formula>
    </cfRule>
    <cfRule type="containsText" dxfId="134" priority="207" stopIfTrue="1" operator="containsText" text="&lt;">
      <formula>NOT(ISERROR(SEARCH("&lt;",L368)))</formula>
    </cfRule>
    <cfRule type="cellIs" dxfId="133" priority="208" stopIfTrue="1" operator="between">
      <formula>0</formula>
      <formula>80</formula>
    </cfRule>
    <cfRule type="cellIs" dxfId="132" priority="209" stopIfTrue="1" operator="between">
      <formula>80</formula>
      <formula>85</formula>
    </cfRule>
    <cfRule type="cellIs" dxfId="131" priority="210" stopIfTrue="1" operator="between">
      <formula>85</formula>
      <formula>87</formula>
    </cfRule>
    <cfRule type="cellIs" dxfId="130" priority="211" stopIfTrue="1" operator="greaterThanOrEqual">
      <formula>87</formula>
    </cfRule>
  </conditionalFormatting>
  <conditionalFormatting sqref="L369">
    <cfRule type="containsText" priority="194" stopIfTrue="1" operator="containsText" text="To be">
      <formula>NOT(ISERROR(SEARCH("To be",L369)))</formula>
    </cfRule>
    <cfRule type="containsBlanks" priority="195" stopIfTrue="1">
      <formula>LEN(TRIM(L369))=0</formula>
    </cfRule>
    <cfRule type="containsText" priority="196" stopIfTrue="1" operator="containsText" text="Manu">
      <formula>NOT(ISERROR(SEARCH("Manu",L369)))</formula>
    </cfRule>
  </conditionalFormatting>
  <conditionalFormatting sqref="L369">
    <cfRule type="cellIs" dxfId="129" priority="197" stopIfTrue="1" operator="equal">
      <formula>0</formula>
    </cfRule>
    <cfRule type="containsText" dxfId="128" priority="198" stopIfTrue="1" operator="containsText" text="&lt;">
      <formula>NOT(ISERROR(SEARCH("&lt;",L369)))</formula>
    </cfRule>
    <cfRule type="cellIs" dxfId="127" priority="199" stopIfTrue="1" operator="between">
      <formula>0</formula>
      <formula>80</formula>
    </cfRule>
    <cfRule type="cellIs" dxfId="126" priority="200" stopIfTrue="1" operator="between">
      <formula>80</formula>
      <formula>85</formula>
    </cfRule>
    <cfRule type="cellIs" dxfId="125" priority="201" stopIfTrue="1" operator="between">
      <formula>85</formula>
      <formula>87</formula>
    </cfRule>
    <cfRule type="cellIs" dxfId="124" priority="202" stopIfTrue="1" operator="greaterThanOrEqual">
      <formula>87</formula>
    </cfRule>
  </conditionalFormatting>
  <conditionalFormatting sqref="L370">
    <cfRule type="containsText" priority="185" stopIfTrue="1" operator="containsText" text="To be">
      <formula>NOT(ISERROR(SEARCH("To be",L370)))</formula>
    </cfRule>
    <cfRule type="containsBlanks" priority="186" stopIfTrue="1">
      <formula>LEN(TRIM(L370))=0</formula>
    </cfRule>
    <cfRule type="containsText" priority="187" stopIfTrue="1" operator="containsText" text="Manu">
      <formula>NOT(ISERROR(SEARCH("Manu",L370)))</formula>
    </cfRule>
  </conditionalFormatting>
  <conditionalFormatting sqref="L370">
    <cfRule type="cellIs" dxfId="123" priority="188" stopIfTrue="1" operator="equal">
      <formula>0</formula>
    </cfRule>
    <cfRule type="containsText" dxfId="122" priority="189" stopIfTrue="1" operator="containsText" text="&lt;">
      <formula>NOT(ISERROR(SEARCH("&lt;",L370)))</formula>
    </cfRule>
    <cfRule type="cellIs" dxfId="121" priority="190" stopIfTrue="1" operator="between">
      <formula>0</formula>
      <formula>80</formula>
    </cfRule>
    <cfRule type="cellIs" dxfId="120" priority="191" stopIfTrue="1" operator="between">
      <formula>80</formula>
      <formula>85</formula>
    </cfRule>
    <cfRule type="cellIs" dxfId="119" priority="192" stopIfTrue="1" operator="between">
      <formula>85</formula>
      <formula>87</formula>
    </cfRule>
    <cfRule type="cellIs" dxfId="118" priority="193" stopIfTrue="1" operator="greaterThanOrEqual">
      <formula>87</formula>
    </cfRule>
  </conditionalFormatting>
  <conditionalFormatting sqref="L371:L375">
    <cfRule type="containsText" priority="176" stopIfTrue="1" operator="containsText" text="To be">
      <formula>NOT(ISERROR(SEARCH("To be",L371)))</formula>
    </cfRule>
    <cfRule type="containsBlanks" priority="177" stopIfTrue="1">
      <formula>LEN(TRIM(L371))=0</formula>
    </cfRule>
    <cfRule type="containsText" priority="178" stopIfTrue="1" operator="containsText" text="Manu">
      <formula>NOT(ISERROR(SEARCH("Manu",L371)))</formula>
    </cfRule>
  </conditionalFormatting>
  <conditionalFormatting sqref="L371:L375">
    <cfRule type="cellIs" dxfId="117" priority="179" stopIfTrue="1" operator="equal">
      <formula>0</formula>
    </cfRule>
    <cfRule type="containsText" dxfId="116" priority="180" stopIfTrue="1" operator="containsText" text="&lt;">
      <formula>NOT(ISERROR(SEARCH("&lt;",L371)))</formula>
    </cfRule>
    <cfRule type="cellIs" dxfId="115" priority="181" stopIfTrue="1" operator="between">
      <formula>0</formula>
      <formula>80</formula>
    </cfRule>
    <cfRule type="cellIs" dxfId="114" priority="182" stopIfTrue="1" operator="between">
      <formula>80</formula>
      <formula>85</formula>
    </cfRule>
    <cfRule type="cellIs" dxfId="113" priority="183" stopIfTrue="1" operator="between">
      <formula>85</formula>
      <formula>87</formula>
    </cfRule>
    <cfRule type="cellIs" dxfId="112" priority="184" stopIfTrue="1" operator="greaterThanOrEqual">
      <formula>87</formula>
    </cfRule>
  </conditionalFormatting>
  <conditionalFormatting sqref="L376:L388 L393:L408">
    <cfRule type="containsText" priority="167" stopIfTrue="1" operator="containsText" text="To be">
      <formula>NOT(ISERROR(SEARCH("To be",L376)))</formula>
    </cfRule>
    <cfRule type="containsBlanks" priority="168" stopIfTrue="1">
      <formula>LEN(TRIM(L376))=0</formula>
    </cfRule>
    <cfRule type="containsText" priority="169" stopIfTrue="1" operator="containsText" text="Manu">
      <formula>NOT(ISERROR(SEARCH("Manu",L376)))</formula>
    </cfRule>
  </conditionalFormatting>
  <conditionalFormatting sqref="L376:L388 L393:L408">
    <cfRule type="cellIs" dxfId="111" priority="170" stopIfTrue="1" operator="equal">
      <formula>0</formula>
    </cfRule>
    <cfRule type="containsText" dxfId="110" priority="171" stopIfTrue="1" operator="containsText" text="&lt;">
      <formula>NOT(ISERROR(SEARCH("&lt;",L376)))</formula>
    </cfRule>
    <cfRule type="cellIs" dxfId="109" priority="172" stopIfTrue="1" operator="between">
      <formula>0</formula>
      <formula>80</formula>
    </cfRule>
    <cfRule type="cellIs" dxfId="108" priority="173" stopIfTrue="1" operator="between">
      <formula>80</formula>
      <formula>85</formula>
    </cfRule>
    <cfRule type="cellIs" dxfId="107" priority="174" stopIfTrue="1" operator="between">
      <formula>85</formula>
      <formula>87</formula>
    </cfRule>
    <cfRule type="cellIs" dxfId="106" priority="175" stopIfTrue="1" operator="greaterThanOrEqual">
      <formula>87</formula>
    </cfRule>
  </conditionalFormatting>
  <conditionalFormatting sqref="L389">
    <cfRule type="containsText" priority="158" stopIfTrue="1" operator="containsText" text="To be">
      <formula>NOT(ISERROR(SEARCH("To be",L389)))</formula>
    </cfRule>
    <cfRule type="containsBlanks" priority="159" stopIfTrue="1">
      <formula>LEN(TRIM(L389))=0</formula>
    </cfRule>
    <cfRule type="containsText" priority="160" stopIfTrue="1" operator="containsText" text="Manu">
      <formula>NOT(ISERROR(SEARCH("Manu",L389)))</formula>
    </cfRule>
  </conditionalFormatting>
  <conditionalFormatting sqref="L389">
    <cfRule type="cellIs" dxfId="105" priority="161" stopIfTrue="1" operator="equal">
      <formula>0</formula>
    </cfRule>
    <cfRule type="containsText" dxfId="104" priority="162" stopIfTrue="1" operator="containsText" text="&lt;">
      <formula>NOT(ISERROR(SEARCH("&lt;",L389)))</formula>
    </cfRule>
    <cfRule type="cellIs" dxfId="103" priority="163" stopIfTrue="1" operator="between">
      <formula>0</formula>
      <formula>80</formula>
    </cfRule>
    <cfRule type="cellIs" dxfId="102" priority="164" stopIfTrue="1" operator="between">
      <formula>80</formula>
      <formula>85</formula>
    </cfRule>
    <cfRule type="cellIs" dxfId="101" priority="165" stopIfTrue="1" operator="between">
      <formula>85</formula>
      <formula>87</formula>
    </cfRule>
    <cfRule type="cellIs" dxfId="100" priority="166" stopIfTrue="1" operator="greaterThanOrEqual">
      <formula>87</formula>
    </cfRule>
  </conditionalFormatting>
  <conditionalFormatting sqref="L390:L391">
    <cfRule type="containsText" priority="149" stopIfTrue="1" operator="containsText" text="To be">
      <formula>NOT(ISERROR(SEARCH("To be",L390)))</formula>
    </cfRule>
    <cfRule type="containsBlanks" priority="150" stopIfTrue="1">
      <formula>LEN(TRIM(L390))=0</formula>
    </cfRule>
    <cfRule type="containsText" priority="151" stopIfTrue="1" operator="containsText" text="Manu">
      <formula>NOT(ISERROR(SEARCH("Manu",L390)))</formula>
    </cfRule>
  </conditionalFormatting>
  <conditionalFormatting sqref="L390:L391">
    <cfRule type="cellIs" dxfId="99" priority="152" stopIfTrue="1" operator="equal">
      <formula>0</formula>
    </cfRule>
    <cfRule type="containsText" dxfId="98" priority="153" stopIfTrue="1" operator="containsText" text="&lt;">
      <formula>NOT(ISERROR(SEARCH("&lt;",L390)))</formula>
    </cfRule>
    <cfRule type="cellIs" dxfId="97" priority="154" stopIfTrue="1" operator="between">
      <formula>0</formula>
      <formula>80</formula>
    </cfRule>
    <cfRule type="cellIs" dxfId="96" priority="155" stopIfTrue="1" operator="between">
      <formula>80</formula>
      <formula>85</formula>
    </cfRule>
    <cfRule type="cellIs" dxfId="95" priority="156" stopIfTrue="1" operator="between">
      <formula>85</formula>
      <formula>87</formula>
    </cfRule>
    <cfRule type="cellIs" dxfId="94" priority="157" stopIfTrue="1" operator="greaterThanOrEqual">
      <formula>87</formula>
    </cfRule>
  </conditionalFormatting>
  <conditionalFormatting sqref="G409:G413 G415">
    <cfRule type="containsText" priority="142" stopIfTrue="1" operator="containsText" text="To be">
      <formula>NOT(ISERROR(SEARCH("To be",G409)))</formula>
    </cfRule>
    <cfRule type="containsBlanks" priority="143" stopIfTrue="1">
      <formula>LEN(TRIM(G409))=0</formula>
    </cfRule>
    <cfRule type="containsText" priority="144" stopIfTrue="1" operator="containsText" text="Manu">
      <formula>NOT(ISERROR(SEARCH("Manu",G409)))</formula>
    </cfRule>
  </conditionalFormatting>
  <conditionalFormatting sqref="G409:G413 G415">
    <cfRule type="cellIs" dxfId="93" priority="145" stopIfTrue="1" operator="between">
      <formula>0</formula>
      <formula>2.5</formula>
    </cfRule>
    <cfRule type="containsText" dxfId="92" priority="146" stopIfTrue="1" operator="containsText" text="&lt;2.5">
      <formula>NOT(ISERROR(SEARCH("&lt;2.5",G409)))</formula>
    </cfRule>
    <cfRule type="cellIs" dxfId="91" priority="147" stopIfTrue="1" operator="between">
      <formula>2.5</formula>
      <formula>5</formula>
    </cfRule>
    <cfRule type="cellIs" dxfId="90" priority="148" stopIfTrue="1" operator="greaterThanOrEqual">
      <formula>5</formula>
    </cfRule>
  </conditionalFormatting>
  <conditionalFormatting sqref="G414">
    <cfRule type="containsText" priority="135" stopIfTrue="1" operator="containsText" text="To be">
      <formula>NOT(ISERROR(SEARCH("To be",G414)))</formula>
    </cfRule>
    <cfRule type="containsBlanks" priority="136" stopIfTrue="1">
      <formula>LEN(TRIM(G414))=0</formula>
    </cfRule>
    <cfRule type="containsText" priority="137" stopIfTrue="1" operator="containsText" text="Manu">
      <formula>NOT(ISERROR(SEARCH("Manu",G414)))</formula>
    </cfRule>
  </conditionalFormatting>
  <conditionalFormatting sqref="G414">
    <cfRule type="cellIs" dxfId="89" priority="138" stopIfTrue="1" operator="between">
      <formula>0</formula>
      <formula>2.5</formula>
    </cfRule>
    <cfRule type="containsText" dxfId="88" priority="139" stopIfTrue="1" operator="containsText" text="&lt;2.5">
      <formula>NOT(ISERROR(SEARCH("&lt;2.5",G414)))</formula>
    </cfRule>
    <cfRule type="cellIs" dxfId="87" priority="140" stopIfTrue="1" operator="between">
      <formula>2.5</formula>
      <formula>5</formula>
    </cfRule>
    <cfRule type="cellIs" dxfId="86" priority="141" stopIfTrue="1" operator="greaterThanOrEqual">
      <formula>5</formula>
    </cfRule>
  </conditionalFormatting>
  <conditionalFormatting sqref="L409:L413 L415">
    <cfRule type="containsText" priority="126" stopIfTrue="1" operator="containsText" text="To be">
      <formula>NOT(ISERROR(SEARCH("To be",L409)))</formula>
    </cfRule>
    <cfRule type="containsBlanks" priority="127" stopIfTrue="1">
      <formula>LEN(TRIM(L409))=0</formula>
    </cfRule>
    <cfRule type="containsText" priority="128" stopIfTrue="1" operator="containsText" text="Manu">
      <formula>NOT(ISERROR(SEARCH("Manu",L409)))</formula>
    </cfRule>
  </conditionalFormatting>
  <conditionalFormatting sqref="L409:L413 L415">
    <cfRule type="cellIs" dxfId="85" priority="129" stopIfTrue="1" operator="equal">
      <formula>0</formula>
    </cfRule>
    <cfRule type="containsText" dxfId="84" priority="130" stopIfTrue="1" operator="containsText" text="&lt;">
      <formula>NOT(ISERROR(SEARCH("&lt;",L409)))</formula>
    </cfRule>
    <cfRule type="cellIs" dxfId="83" priority="131" stopIfTrue="1" operator="between">
      <formula>0</formula>
      <formula>80</formula>
    </cfRule>
    <cfRule type="cellIs" dxfId="82" priority="132" stopIfTrue="1" operator="between">
      <formula>80</formula>
      <formula>85</formula>
    </cfRule>
    <cfRule type="cellIs" dxfId="81" priority="133" stopIfTrue="1" operator="between">
      <formula>85</formula>
      <formula>87</formula>
    </cfRule>
    <cfRule type="cellIs" dxfId="80" priority="134" stopIfTrue="1" operator="greaterThanOrEqual">
      <formula>87</formula>
    </cfRule>
  </conditionalFormatting>
  <conditionalFormatting sqref="L414">
    <cfRule type="containsText" priority="117" stopIfTrue="1" operator="containsText" text="To be">
      <formula>NOT(ISERROR(SEARCH("To be",L414)))</formula>
    </cfRule>
    <cfRule type="containsBlanks" priority="118" stopIfTrue="1">
      <formula>LEN(TRIM(L414))=0</formula>
    </cfRule>
    <cfRule type="containsText" priority="119" stopIfTrue="1" operator="containsText" text="Manu">
      <formula>NOT(ISERROR(SEARCH("Manu",L414)))</formula>
    </cfRule>
  </conditionalFormatting>
  <conditionalFormatting sqref="L414">
    <cfRule type="cellIs" dxfId="79" priority="120" stopIfTrue="1" operator="equal">
      <formula>0</formula>
    </cfRule>
    <cfRule type="containsText" dxfId="78" priority="121" stopIfTrue="1" operator="containsText" text="&lt;">
      <formula>NOT(ISERROR(SEARCH("&lt;",L414)))</formula>
    </cfRule>
    <cfRule type="cellIs" dxfId="77" priority="122" stopIfTrue="1" operator="between">
      <formula>0</formula>
      <formula>80</formula>
    </cfRule>
    <cfRule type="cellIs" dxfId="76" priority="123" stopIfTrue="1" operator="between">
      <formula>80</formula>
      <formula>85</formula>
    </cfRule>
    <cfRule type="cellIs" dxfId="75" priority="124" stopIfTrue="1" operator="between">
      <formula>85</formula>
      <formula>87</formula>
    </cfRule>
    <cfRule type="cellIs" dxfId="74" priority="125" stopIfTrue="1" operator="greaterThanOrEqual">
      <formula>87</formula>
    </cfRule>
  </conditionalFormatting>
  <conditionalFormatting sqref="G416">
    <cfRule type="containsText" priority="110" stopIfTrue="1" operator="containsText" text="To be">
      <formula>NOT(ISERROR(SEARCH("To be",G416)))</formula>
    </cfRule>
    <cfRule type="containsBlanks" priority="111" stopIfTrue="1">
      <formula>LEN(TRIM(G416))=0</formula>
    </cfRule>
    <cfRule type="containsText" priority="112" stopIfTrue="1" operator="containsText" text="Manu">
      <formula>NOT(ISERROR(SEARCH("Manu",G416)))</formula>
    </cfRule>
  </conditionalFormatting>
  <conditionalFormatting sqref="G416">
    <cfRule type="cellIs" dxfId="73" priority="113" stopIfTrue="1" operator="between">
      <formula>0</formula>
      <formula>2.5</formula>
    </cfRule>
    <cfRule type="containsText" dxfId="72" priority="114" stopIfTrue="1" operator="containsText" text="&lt;2.5">
      <formula>NOT(ISERROR(SEARCH("&lt;2.5",G416)))</formula>
    </cfRule>
    <cfRule type="cellIs" dxfId="71" priority="115" stopIfTrue="1" operator="between">
      <formula>2.5</formula>
      <formula>5</formula>
    </cfRule>
    <cfRule type="cellIs" dxfId="70" priority="116" stopIfTrue="1" operator="greaterThanOrEqual">
      <formula>5</formula>
    </cfRule>
  </conditionalFormatting>
  <conditionalFormatting sqref="G417">
    <cfRule type="containsText" priority="103" stopIfTrue="1" operator="containsText" text="To be">
      <formula>NOT(ISERROR(SEARCH("To be",G417)))</formula>
    </cfRule>
    <cfRule type="containsBlanks" priority="104" stopIfTrue="1">
      <formula>LEN(TRIM(G417))=0</formula>
    </cfRule>
    <cfRule type="containsText" priority="105" stopIfTrue="1" operator="containsText" text="Manu">
      <formula>NOT(ISERROR(SEARCH("Manu",G417)))</formula>
    </cfRule>
  </conditionalFormatting>
  <conditionalFormatting sqref="G417">
    <cfRule type="cellIs" dxfId="69" priority="106" stopIfTrue="1" operator="between">
      <formula>0</formula>
      <formula>2.5</formula>
    </cfRule>
    <cfRule type="containsText" dxfId="68" priority="107" stopIfTrue="1" operator="containsText" text="&lt;2.5">
      <formula>NOT(ISERROR(SEARCH("&lt;2.5",G417)))</formula>
    </cfRule>
    <cfRule type="cellIs" dxfId="67" priority="108" stopIfTrue="1" operator="between">
      <formula>2.5</formula>
      <formula>5</formula>
    </cfRule>
    <cfRule type="cellIs" dxfId="66" priority="109" stopIfTrue="1" operator="greaterThanOrEqual">
      <formula>5</formula>
    </cfRule>
  </conditionalFormatting>
  <conditionalFormatting sqref="G181:G182">
    <cfRule type="containsText" priority="96" stopIfTrue="1" operator="containsText" text="To be">
      <formula>NOT(ISERROR(SEARCH("To be",G181)))</formula>
    </cfRule>
    <cfRule type="containsBlanks" priority="97" stopIfTrue="1">
      <formula>LEN(TRIM(G181))=0</formula>
    </cfRule>
    <cfRule type="containsText" priority="98" stopIfTrue="1" operator="containsText" text="Manu">
      <formula>NOT(ISERROR(SEARCH("Manu",G181)))</formula>
    </cfRule>
  </conditionalFormatting>
  <conditionalFormatting sqref="G181:G182">
    <cfRule type="cellIs" dxfId="65" priority="99" stopIfTrue="1" operator="between">
      <formula>0</formula>
      <formula>2.5</formula>
    </cfRule>
    <cfRule type="containsText" dxfId="64" priority="100" stopIfTrue="1" operator="containsText" text="&lt;2.5">
      <formula>NOT(ISERROR(SEARCH("&lt;2.5",G181)))</formula>
    </cfRule>
    <cfRule type="cellIs" dxfId="63" priority="101" stopIfTrue="1" operator="between">
      <formula>2.5</formula>
      <formula>5</formula>
    </cfRule>
    <cfRule type="cellIs" dxfId="62" priority="102" stopIfTrue="1" operator="greaterThanOrEqual">
      <formula>5</formula>
    </cfRule>
  </conditionalFormatting>
  <conditionalFormatting sqref="L181:L182">
    <cfRule type="containsText" priority="87" stopIfTrue="1" operator="containsText" text="To be">
      <formula>NOT(ISERROR(SEARCH("To be",L181)))</formula>
    </cfRule>
    <cfRule type="containsBlanks" priority="88" stopIfTrue="1">
      <formula>LEN(TRIM(L181))=0</formula>
    </cfRule>
    <cfRule type="containsText" priority="89" stopIfTrue="1" operator="containsText" text="Manu">
      <formula>NOT(ISERROR(SEARCH("Manu",L181)))</formula>
    </cfRule>
  </conditionalFormatting>
  <conditionalFormatting sqref="L181:L182">
    <cfRule type="cellIs" dxfId="61" priority="90" stopIfTrue="1" operator="equal">
      <formula>0</formula>
    </cfRule>
    <cfRule type="containsText" dxfId="60" priority="91" stopIfTrue="1" operator="containsText" text="&lt;">
      <formula>NOT(ISERROR(SEARCH("&lt;",L181)))</formula>
    </cfRule>
    <cfRule type="cellIs" dxfId="59" priority="92" stopIfTrue="1" operator="between">
      <formula>0</formula>
      <formula>80</formula>
    </cfRule>
    <cfRule type="cellIs" dxfId="58" priority="93" stopIfTrue="1" operator="between">
      <formula>80</formula>
      <formula>85</formula>
    </cfRule>
    <cfRule type="cellIs" dxfId="57" priority="94" stopIfTrue="1" operator="between">
      <formula>85</formula>
      <formula>87</formula>
    </cfRule>
    <cfRule type="cellIs" dxfId="56" priority="95" stopIfTrue="1" operator="greaterThanOrEqual">
      <formula>87</formula>
    </cfRule>
  </conditionalFormatting>
  <conditionalFormatting sqref="G392">
    <cfRule type="containsText" priority="80" stopIfTrue="1" operator="containsText" text="To be">
      <formula>NOT(ISERROR(SEARCH("To be",G392)))</formula>
    </cfRule>
    <cfRule type="containsBlanks" priority="81" stopIfTrue="1">
      <formula>LEN(TRIM(G392))=0</formula>
    </cfRule>
    <cfRule type="containsText" priority="82" stopIfTrue="1" operator="containsText" text="Manu">
      <formula>NOT(ISERROR(SEARCH("Manu",G392)))</formula>
    </cfRule>
  </conditionalFormatting>
  <conditionalFormatting sqref="G392">
    <cfRule type="cellIs" dxfId="55" priority="83" stopIfTrue="1" operator="between">
      <formula>0</formula>
      <formula>2.5</formula>
    </cfRule>
    <cfRule type="containsText" dxfId="54" priority="84" stopIfTrue="1" operator="containsText" text="&lt;2.5">
      <formula>NOT(ISERROR(SEARCH("&lt;2.5",G392)))</formula>
    </cfRule>
    <cfRule type="cellIs" dxfId="53" priority="85" stopIfTrue="1" operator="between">
      <formula>2.5</formula>
      <formula>5</formula>
    </cfRule>
    <cfRule type="cellIs" dxfId="52" priority="86" stopIfTrue="1" operator="greaterThanOrEqual">
      <formula>5</formula>
    </cfRule>
  </conditionalFormatting>
  <conditionalFormatting sqref="L392">
    <cfRule type="containsText" priority="71" stopIfTrue="1" operator="containsText" text="To be">
      <formula>NOT(ISERROR(SEARCH("To be",L392)))</formula>
    </cfRule>
    <cfRule type="containsBlanks" priority="72" stopIfTrue="1">
      <formula>LEN(TRIM(L392))=0</formula>
    </cfRule>
    <cfRule type="containsText" priority="73" stopIfTrue="1" operator="containsText" text="Manu">
      <formula>NOT(ISERROR(SEARCH("Manu",L392)))</formula>
    </cfRule>
  </conditionalFormatting>
  <conditionalFormatting sqref="L392">
    <cfRule type="cellIs" dxfId="51" priority="74" stopIfTrue="1" operator="equal">
      <formula>0</formula>
    </cfRule>
    <cfRule type="containsText" dxfId="50" priority="75" stopIfTrue="1" operator="containsText" text="&lt;">
      <formula>NOT(ISERROR(SEARCH("&lt;",L392)))</formula>
    </cfRule>
    <cfRule type="cellIs" dxfId="49" priority="76" stopIfTrue="1" operator="between">
      <formula>0</formula>
      <formula>80</formula>
    </cfRule>
    <cfRule type="cellIs" dxfId="48" priority="77" stopIfTrue="1" operator="between">
      <formula>80</formula>
      <formula>85</formula>
    </cfRule>
    <cfRule type="cellIs" dxfId="47" priority="78" stopIfTrue="1" operator="between">
      <formula>85</formula>
      <formula>87</formula>
    </cfRule>
    <cfRule type="cellIs" dxfId="46" priority="79" stopIfTrue="1" operator="greaterThanOrEqual">
      <formula>87</formula>
    </cfRule>
  </conditionalFormatting>
  <conditionalFormatting sqref="G6:G16">
    <cfRule type="containsText" priority="56" stopIfTrue="1" operator="containsText" text="To be">
      <formula>NOT(ISERROR(SEARCH("To be",G6)))</formula>
    </cfRule>
    <cfRule type="containsBlanks" priority="57" stopIfTrue="1">
      <formula>LEN(TRIM(G6))=0</formula>
    </cfRule>
    <cfRule type="containsText" priority="58" stopIfTrue="1" operator="containsText" text="Manu">
      <formula>NOT(ISERROR(SEARCH("Manu",G6)))</formula>
    </cfRule>
  </conditionalFormatting>
  <conditionalFormatting sqref="G14:G16 G8:G12">
    <cfRule type="cellIs" dxfId="45" priority="67" stopIfTrue="1" operator="between">
      <formula>0</formula>
      <formula>2.5</formula>
    </cfRule>
    <cfRule type="containsText" dxfId="44" priority="68" stopIfTrue="1" operator="containsText" text="&lt;2.5">
      <formula>NOT(ISERROR(SEARCH("&lt;2.5",G8)))</formula>
    </cfRule>
    <cfRule type="cellIs" dxfId="43" priority="69" stopIfTrue="1" operator="between">
      <formula>2.5</formula>
      <formula>5</formula>
    </cfRule>
    <cfRule type="cellIs" dxfId="42" priority="70" stopIfTrue="1" operator="greaterThanOrEqual">
      <formula>5</formula>
    </cfRule>
  </conditionalFormatting>
  <conditionalFormatting sqref="G6:G7">
    <cfRule type="cellIs" dxfId="41" priority="63" stopIfTrue="1" operator="between">
      <formula>0</formula>
      <formula>2.5</formula>
    </cfRule>
    <cfRule type="containsText" dxfId="40" priority="64" stopIfTrue="1" operator="containsText" text="&lt;2.5">
      <formula>NOT(ISERROR(SEARCH("&lt;2.5",G6)))</formula>
    </cfRule>
    <cfRule type="cellIs" dxfId="39" priority="65" stopIfTrue="1" operator="between">
      <formula>2.5</formula>
      <formula>5</formula>
    </cfRule>
    <cfRule type="cellIs" dxfId="38" priority="66" stopIfTrue="1" operator="greaterThanOrEqual">
      <formula>5</formula>
    </cfRule>
  </conditionalFormatting>
  <conditionalFormatting sqref="G13">
    <cfRule type="cellIs" dxfId="37" priority="59" stopIfTrue="1" operator="between">
      <formula>0</formula>
      <formula>2.5</formula>
    </cfRule>
    <cfRule type="containsText" dxfId="36" priority="60" stopIfTrue="1" operator="containsText" text="&lt;2.5">
      <formula>NOT(ISERROR(SEARCH("&lt;2.5",G13)))</formula>
    </cfRule>
    <cfRule type="cellIs" dxfId="35" priority="61" stopIfTrue="1" operator="between">
      <formula>2.5</formula>
      <formula>5</formula>
    </cfRule>
    <cfRule type="cellIs" dxfId="34" priority="62" stopIfTrue="1" operator="greaterThanOrEqual">
      <formula>5</formula>
    </cfRule>
  </conditionalFormatting>
  <conditionalFormatting sqref="G348">
    <cfRule type="containsText" priority="49" stopIfTrue="1" operator="containsText" text="To be">
      <formula>NOT(ISERROR(SEARCH("To be",G348)))</formula>
    </cfRule>
    <cfRule type="containsBlanks" priority="50" stopIfTrue="1">
      <formula>LEN(TRIM(G348))=0</formula>
    </cfRule>
    <cfRule type="containsText" priority="51" stopIfTrue="1" operator="containsText" text="Manu">
      <formula>NOT(ISERROR(SEARCH("Manu",G348)))</formula>
    </cfRule>
  </conditionalFormatting>
  <conditionalFormatting sqref="G348">
    <cfRule type="cellIs" dxfId="33" priority="52" stopIfTrue="1" operator="between">
      <formula>0</formula>
      <formula>2.5</formula>
    </cfRule>
    <cfRule type="containsText" dxfId="32" priority="53" stopIfTrue="1" operator="containsText" text="&lt;2.5">
      <formula>NOT(ISERROR(SEARCH("&lt;2.5",G348)))</formula>
    </cfRule>
    <cfRule type="cellIs" dxfId="31" priority="54" stopIfTrue="1" operator="between">
      <formula>2.5</formula>
      <formula>5</formula>
    </cfRule>
    <cfRule type="cellIs" dxfId="30" priority="55" stopIfTrue="1" operator="greaterThanOrEqual">
      <formula>5</formula>
    </cfRule>
  </conditionalFormatting>
  <conditionalFormatting sqref="L348">
    <cfRule type="containsText" priority="40" stopIfTrue="1" operator="containsText" text="To be">
      <formula>NOT(ISERROR(SEARCH("To be",L348)))</formula>
    </cfRule>
    <cfRule type="containsBlanks" priority="41" stopIfTrue="1">
      <formula>LEN(TRIM(L348))=0</formula>
    </cfRule>
    <cfRule type="containsText" priority="42" stopIfTrue="1" operator="containsText" text="Manu">
      <formula>NOT(ISERROR(SEARCH("Manu",L348)))</formula>
    </cfRule>
  </conditionalFormatting>
  <conditionalFormatting sqref="L348">
    <cfRule type="cellIs" dxfId="29" priority="43" stopIfTrue="1" operator="equal">
      <formula>0</formula>
    </cfRule>
    <cfRule type="containsText" dxfId="28" priority="44" stopIfTrue="1" operator="containsText" text="&lt;">
      <formula>NOT(ISERROR(SEARCH("&lt;",L348)))</formula>
    </cfRule>
    <cfRule type="cellIs" dxfId="27" priority="45" stopIfTrue="1" operator="between">
      <formula>0</formula>
      <formula>80</formula>
    </cfRule>
    <cfRule type="cellIs" dxfId="26" priority="46" stopIfTrue="1" operator="between">
      <formula>80</formula>
      <formula>85</formula>
    </cfRule>
    <cfRule type="cellIs" dxfId="25" priority="47" stopIfTrue="1" operator="between">
      <formula>85</formula>
      <formula>87</formula>
    </cfRule>
    <cfRule type="cellIs" dxfId="24" priority="48" stopIfTrue="1" operator="greaterThanOrEqual">
      <formula>87</formula>
    </cfRule>
  </conditionalFormatting>
  <conditionalFormatting sqref="G363">
    <cfRule type="containsText" priority="33" stopIfTrue="1" operator="containsText" text="To be">
      <formula>NOT(ISERROR(SEARCH("To be",G363)))</formula>
    </cfRule>
    <cfRule type="containsBlanks" priority="34" stopIfTrue="1">
      <formula>LEN(TRIM(G363))=0</formula>
    </cfRule>
    <cfRule type="containsText" priority="35" stopIfTrue="1" operator="containsText" text="Manu">
      <formula>NOT(ISERROR(SEARCH("Manu",G363)))</formula>
    </cfRule>
  </conditionalFormatting>
  <conditionalFormatting sqref="G363">
    <cfRule type="cellIs" dxfId="23" priority="36" stopIfTrue="1" operator="between">
      <formula>0</formula>
      <formula>2.5</formula>
    </cfRule>
    <cfRule type="containsText" dxfId="22" priority="37" stopIfTrue="1" operator="containsText" text="&lt;2.5">
      <formula>NOT(ISERROR(SEARCH("&lt;2.5",G363)))</formula>
    </cfRule>
    <cfRule type="cellIs" dxfId="21" priority="38" stopIfTrue="1" operator="between">
      <formula>2.5</formula>
      <formula>5</formula>
    </cfRule>
    <cfRule type="cellIs" dxfId="20" priority="39" stopIfTrue="1" operator="greaterThanOrEqual">
      <formula>5</formula>
    </cfRule>
  </conditionalFormatting>
  <conditionalFormatting sqref="L363">
    <cfRule type="containsText" priority="24" stopIfTrue="1" operator="containsText" text="To be">
      <formula>NOT(ISERROR(SEARCH("To be",L363)))</formula>
    </cfRule>
    <cfRule type="containsBlanks" priority="25" stopIfTrue="1">
      <formula>LEN(TRIM(L363))=0</formula>
    </cfRule>
    <cfRule type="containsText" priority="26" stopIfTrue="1" operator="containsText" text="Manu">
      <formula>NOT(ISERROR(SEARCH("Manu",L363)))</formula>
    </cfRule>
  </conditionalFormatting>
  <conditionalFormatting sqref="L363">
    <cfRule type="cellIs" dxfId="19" priority="27" stopIfTrue="1" operator="equal">
      <formula>0</formula>
    </cfRule>
    <cfRule type="containsText" dxfId="18" priority="28" stopIfTrue="1" operator="containsText" text="&lt;">
      <formula>NOT(ISERROR(SEARCH("&lt;",L363)))</formula>
    </cfRule>
    <cfRule type="cellIs" dxfId="17" priority="29" stopIfTrue="1" operator="between">
      <formula>0</formula>
      <formula>80</formula>
    </cfRule>
    <cfRule type="cellIs" dxfId="16" priority="30" stopIfTrue="1" operator="between">
      <formula>80</formula>
      <formula>85</formula>
    </cfRule>
    <cfRule type="cellIs" dxfId="15" priority="31" stopIfTrue="1" operator="between">
      <formula>85</formula>
      <formula>87</formula>
    </cfRule>
    <cfRule type="cellIs" dxfId="14" priority="32" stopIfTrue="1" operator="greaterThanOrEqual">
      <formula>87</formula>
    </cfRule>
  </conditionalFormatting>
  <conditionalFormatting sqref="G308">
    <cfRule type="containsText" priority="17" stopIfTrue="1" operator="containsText" text="To be">
      <formula>NOT(ISERROR(SEARCH("To be",G308)))</formula>
    </cfRule>
    <cfRule type="containsBlanks" priority="18" stopIfTrue="1">
      <formula>LEN(TRIM(G308))=0</formula>
    </cfRule>
    <cfRule type="containsText" priority="19" stopIfTrue="1" operator="containsText" text="Manu">
      <formula>NOT(ISERROR(SEARCH("Manu",G308)))</formula>
    </cfRule>
  </conditionalFormatting>
  <conditionalFormatting sqref="G308">
    <cfRule type="cellIs" dxfId="13" priority="20" stopIfTrue="1" operator="between">
      <formula>0</formula>
      <formula>2.5</formula>
    </cfRule>
    <cfRule type="containsText" dxfId="12" priority="21" stopIfTrue="1" operator="containsText" text="&lt;2.5">
      <formula>NOT(ISERROR(SEARCH("&lt;2.5",G308)))</formula>
    </cfRule>
    <cfRule type="cellIs" dxfId="11" priority="22" stopIfTrue="1" operator="between">
      <formula>2.5</formula>
      <formula>5</formula>
    </cfRule>
    <cfRule type="cellIs" dxfId="10" priority="23" stopIfTrue="1" operator="greaterThanOrEqual">
      <formula>5</formula>
    </cfRule>
  </conditionalFormatting>
  <conditionalFormatting sqref="G303">
    <cfRule type="containsText" priority="10" stopIfTrue="1" operator="containsText" text="To be">
      <formula>NOT(ISERROR(SEARCH("To be",G303)))</formula>
    </cfRule>
    <cfRule type="containsBlanks" priority="11" stopIfTrue="1">
      <formula>LEN(TRIM(G303))=0</formula>
    </cfRule>
    <cfRule type="containsText" priority="12" stopIfTrue="1" operator="containsText" text="Manu">
      <formula>NOT(ISERROR(SEARCH("Manu",G303)))</formula>
    </cfRule>
  </conditionalFormatting>
  <conditionalFormatting sqref="G303">
    <cfRule type="cellIs" dxfId="9" priority="13" stopIfTrue="1" operator="between">
      <formula>0</formula>
      <formula>2.5</formula>
    </cfRule>
    <cfRule type="containsText" dxfId="8" priority="14" stopIfTrue="1" operator="containsText" text="&lt;2.5">
      <formula>NOT(ISERROR(SEARCH("&lt;2.5",G303)))</formula>
    </cfRule>
    <cfRule type="cellIs" dxfId="7" priority="15" stopIfTrue="1" operator="between">
      <formula>2.5</formula>
      <formula>5</formula>
    </cfRule>
    <cfRule type="cellIs" dxfId="6" priority="16" stopIfTrue="1" operator="greaterThanOrEqual">
      <formula>5</formula>
    </cfRule>
  </conditionalFormatting>
  <conditionalFormatting sqref="L303">
    <cfRule type="containsText" priority="1" stopIfTrue="1" operator="containsText" text="To be">
      <formula>NOT(ISERROR(SEARCH("To be",L303)))</formula>
    </cfRule>
    <cfRule type="containsBlanks" priority="2" stopIfTrue="1">
      <formula>LEN(TRIM(L303))=0</formula>
    </cfRule>
    <cfRule type="containsText" priority="3" stopIfTrue="1" operator="containsText" text="Manu">
      <formula>NOT(ISERROR(SEARCH("Manu",L303)))</formula>
    </cfRule>
  </conditionalFormatting>
  <conditionalFormatting sqref="L303">
    <cfRule type="cellIs" dxfId="5" priority="4" stopIfTrue="1" operator="equal">
      <formula>0</formula>
    </cfRule>
    <cfRule type="containsText" dxfId="4" priority="5" stopIfTrue="1" operator="containsText" text="&lt;">
      <formula>NOT(ISERROR(SEARCH("&lt;",L303)))</formula>
    </cfRule>
    <cfRule type="cellIs" dxfId="3" priority="6" stopIfTrue="1" operator="between">
      <formula>0</formula>
      <formula>80</formula>
    </cfRule>
    <cfRule type="cellIs" dxfId="2" priority="7" stopIfTrue="1" operator="between">
      <formula>80</formula>
      <formula>85</formula>
    </cfRule>
    <cfRule type="cellIs" dxfId="1" priority="8" stopIfTrue="1" operator="between">
      <formula>85</formula>
      <formula>87</formula>
    </cfRule>
    <cfRule type="cellIs" dxfId="0" priority="9" stopIfTrue="1" operator="greaterThanOrEqual">
      <formula>87</formula>
    </cfRule>
  </conditionalFormatting>
  <hyperlinks>
    <hyperlink ref="N210" r:id="rId1" xr:uid="{0D647729-3E14-4718-92A4-E322871D430B}"/>
    <hyperlink ref="N206" r:id="rId2" xr:uid="{4990BA67-40CF-41FB-A86E-5B6F66C857D0}"/>
    <hyperlink ref="N160" r:id="rId3" xr:uid="{E90391FE-E6BD-4B5E-9517-69BB2E8B7D89}"/>
    <hyperlink ref="N134" r:id="rId4" xr:uid="{FE335045-FB75-4821-8BB2-425971D90F2E}"/>
    <hyperlink ref="N150" r:id="rId5" xr:uid="{DDD8FBE2-9D25-44AE-AF97-CFC31546D728}"/>
    <hyperlink ref="N126" r:id="rId6" xr:uid="{E631DAC0-D797-4B99-9A5A-290A31E81F51}"/>
    <hyperlink ref="N209" r:id="rId7" display="https://www.husqvarna.com/uk/chainsaws/535i-xp/" xr:uid="{C0C2A2EB-F396-4466-903C-7D58130D0B30}"/>
    <hyperlink ref="N197" r:id="rId8" xr:uid="{5425F9D9-F200-4742-81BE-86162D0ACC75}"/>
    <hyperlink ref="N195" r:id="rId9" xr:uid="{7FA6C0D3-41CE-4DA4-B733-02EF5F658BC9}"/>
    <hyperlink ref="N194" r:id="rId10" xr:uid="{825C4837-43BD-4B6F-B78F-A349756FDC76}"/>
    <hyperlink ref="N196" r:id="rId11" display="https://www.husqvarna.com/uk/hedge-trimmers/522hs75x/" xr:uid="{AFDEAD2E-5886-4B18-B861-B42760D30093}"/>
    <hyperlink ref="N214" r:id="rId12" display="https://www.husqvarna.com/za/leaf-blowers/320ib/" xr:uid="{F5688A06-7A78-45F2-92C7-CF02536D17D1}"/>
    <hyperlink ref="N223" r:id="rId13" xr:uid="{4D2C2AB8-3AE6-40E9-800B-87B60F5A4772}"/>
    <hyperlink ref="N406" r:id="rId14" display="https://www.stihl.co.uk/STIHL-Products/Blowers-and-vacuum-shredders/Petrol-hand-held-blowers/22315-410/BG-86-Petrol-Blower.aspx" xr:uid="{48530D6A-F53F-4DE9-90A7-B9C9B38B5884}"/>
    <hyperlink ref="N308" r:id="rId15" location=":~:text=Vibration%20levels%20m%2Fs2%20-%209.94%20%28Data%20from%20100mm,noise%20req.%20Starting%20system%20-%20recoil%20%28pull%20start%29" xr:uid="{99101D23-AB75-49C2-9C05-AC911B339992}"/>
    <hyperlink ref="N309" r:id="rId16" location=":~:text=Vibration%20levels%20m%2Fs2%20-%209.94%20%28Data%20from%20100mm,noise%20req.%20Starting%20system%20-%20recoil%20%28pull%20start%29" xr:uid="{2E3BF022-6AE2-4D2C-92BA-6F1349DF46FE}"/>
    <hyperlink ref="N303" r:id="rId17" location="description" xr:uid="{26E6965A-162D-4E4E-A5B4-953CA59656EB}"/>
    <hyperlink ref="N304" r:id="rId18" location="description" display="https://airtecinternational.co.uk/master-35-impact-wrench/ - description" xr:uid="{F03F51FA-3C41-4E80-838F-86FC5E5B8A1C}"/>
  </hyperlinks>
  <pageMargins left="0.7" right="0.7" top="0.75" bottom="0.75" header="0.3" footer="0.3"/>
  <pageSetup paperSize="9" orientation="portrait" r:id="rId19"/>
  <headerFooter>
    <oddHeader>&amp;C&amp;"Calibri"&amp;10&amp;K000000OFFICIAL&amp;1#</oddHeader>
  </headerFooter>
  <drawing r:id="rId2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 &amp; Liability</vt:lpstr>
      <vt:lpstr>Vibration &amp; Sound 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Sendall Richard</dc:creator>
  <cp:lastModifiedBy>Caceres Gonzalez Juan</cp:lastModifiedBy>
  <dcterms:created xsi:type="dcterms:W3CDTF">2019-07-19T12:40:19Z</dcterms:created>
  <dcterms:modified xsi:type="dcterms:W3CDTF">2022-08-16T07:18:40Z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8577031b-11bc-4db9-b655-7d79027ad570_Enabled">
    <vt:lpwstr>true</vt:lpwstr>
  </property>
  <property fmtid="{D5CDD505-2E9C-101B-9397-08002B2CF9AE}" pid="3" name="MSIP_Label_8577031b-11bc-4db9-b655-7d79027ad570_SetDate">
    <vt:lpwstr>2022-08-16T07:18:40Z</vt:lpwstr>
  </property>
  <property fmtid="{D5CDD505-2E9C-101B-9397-08002B2CF9AE}" pid="4" name="MSIP_Label_8577031b-11bc-4db9-b655-7d79027ad570_Method">
    <vt:lpwstr>Standard</vt:lpwstr>
  </property>
  <property fmtid="{D5CDD505-2E9C-101B-9397-08002B2CF9AE}" pid="5" name="MSIP_Label_8577031b-11bc-4db9-b655-7d79027ad570_Name">
    <vt:lpwstr>8577031b-11bc-4db9-b655-7d79027ad570</vt:lpwstr>
  </property>
  <property fmtid="{D5CDD505-2E9C-101B-9397-08002B2CF9AE}" pid="6" name="MSIP_Label_8577031b-11bc-4db9-b655-7d79027ad570_SiteId">
    <vt:lpwstr>c22cc3e1-5d7f-4f4d-be03-d5a158cc9409</vt:lpwstr>
  </property>
  <property fmtid="{D5CDD505-2E9C-101B-9397-08002B2CF9AE}" pid="7" name="MSIP_Label_8577031b-11bc-4db9-b655-7d79027ad570_ActionId">
    <vt:lpwstr>298f7d13-be7e-403d-9962-fc80958a20b2</vt:lpwstr>
  </property>
  <property fmtid="{D5CDD505-2E9C-101B-9397-08002B2CF9AE}" pid="8" name="MSIP_Label_8577031b-11bc-4db9-b655-7d79027ad570_ContentBits">
    <vt:lpwstr>1</vt:lpwstr>
  </property>
</Properties>
</file>